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90" windowWidth="15480" windowHeight="9120"/>
  </bookViews>
  <sheets>
    <sheet name="External Hardware" sheetId="1" r:id="rId1"/>
    <sheet name="Internal Match" sheetId="4" r:id="rId2"/>
    <sheet name="Internal Hardware" sheetId="3" r:id="rId3"/>
    <sheet name="Scorecard" sheetId="2" r:id="rId4"/>
  </sheets>
  <calcPr calcId="125725"/>
</workbook>
</file>

<file path=xl/calcChain.xml><?xml version="1.0" encoding="utf-8"?>
<calcChain xmlns="http://schemas.openxmlformats.org/spreadsheetml/2006/main">
  <c r="J4" i="2"/>
  <c r="E14"/>
  <c r="E8"/>
  <c r="H14"/>
  <c r="H13"/>
  <c r="H12"/>
  <c r="H11"/>
  <c r="H10"/>
  <c r="H9"/>
  <c r="H8"/>
  <c r="H7"/>
  <c r="H6"/>
  <c r="C13" i="4"/>
  <c r="I10"/>
  <c r="E13" i="2" s="1"/>
  <c r="F10" i="4"/>
  <c r="E12" i="2" s="1"/>
  <c r="C10" i="4"/>
  <c r="E11" i="2" s="1"/>
  <c r="I7" i="4"/>
  <c r="E10" i="2" s="1"/>
  <c r="F7" i="4"/>
  <c r="E9" i="2" s="1"/>
  <c r="C7" i="4"/>
  <c r="I4"/>
  <c r="E7" i="2" s="1"/>
  <c r="F4" i="4"/>
  <c r="E6" i="2" s="1"/>
  <c r="C4" i="4"/>
  <c r="E5" i="2" s="1"/>
  <c r="B21"/>
  <c r="B20"/>
  <c r="B19"/>
  <c r="B18"/>
  <c r="B17"/>
  <c r="B16"/>
  <c r="B15"/>
  <c r="B14"/>
  <c r="B13"/>
  <c r="B12"/>
  <c r="B11"/>
  <c r="B10"/>
  <c r="B9"/>
  <c r="B8"/>
  <c r="B7"/>
  <c r="B6"/>
  <c r="B5"/>
  <c r="O15" i="1"/>
  <c r="O14"/>
  <c r="O11"/>
  <c r="O10"/>
  <c r="O7"/>
  <c r="O6"/>
  <c r="J15"/>
  <c r="J14"/>
  <c r="J11"/>
  <c r="J10"/>
  <c r="J6"/>
  <c r="E15"/>
  <c r="E14"/>
  <c r="E11"/>
  <c r="E10"/>
  <c r="E7"/>
  <c r="E6"/>
  <c r="D13" i="3"/>
  <c r="D12"/>
  <c r="D11"/>
  <c r="D10"/>
  <c r="D9"/>
  <c r="D8"/>
  <c r="D7"/>
  <c r="D6"/>
  <c r="D5"/>
  <c r="D4"/>
  <c r="I1" i="2"/>
  <c r="B1"/>
  <c r="E4" l="1"/>
  <c r="H5"/>
  <c r="H4" s="1"/>
  <c r="B4"/>
</calcChain>
</file>

<file path=xl/sharedStrings.xml><?xml version="1.0" encoding="utf-8"?>
<sst xmlns="http://schemas.openxmlformats.org/spreadsheetml/2006/main" count="77" uniqueCount="47">
  <si>
    <t>Name</t>
  </si>
  <si>
    <t>Period</t>
  </si>
  <si>
    <t>Word Bank</t>
  </si>
  <si>
    <t>Item</t>
  </si>
  <si>
    <t>I/O</t>
  </si>
  <si>
    <t>Scanner
Mouse
Keyboard
Tower case
Digital Camera
Trackpad
Monitor
Printer
Speakers</t>
  </si>
  <si>
    <t>External Hardware</t>
  </si>
  <si>
    <t>INSTRUCTIONS: For each image, provide the correct name of the item. On the line below, determine whether it is an Input device or an Output device. You MUST spell everything correctly or you will not get the points. The little blue boxes to the side of each question tell you whether or not you go the question correct.</t>
  </si>
  <si>
    <t>I connect computers and allow them to talk to each other.</t>
  </si>
  <si>
    <t>I wake up the computer and remind it what to do.</t>
  </si>
  <si>
    <t>I am the brain of the computer.</t>
  </si>
  <si>
    <t>I have a very good memory. I can read, but I can't write.</t>
  </si>
  <si>
    <t>Information in the computer is stored on my magentic cylinders.</t>
  </si>
  <si>
    <t>I can read and write; but if you turn off the computer, I forget everything.</t>
  </si>
  <si>
    <t>I hold all of the circuit boards.</t>
  </si>
  <si>
    <t>I get electricity into the computer.</t>
  </si>
  <si>
    <t>I handle the graphics that are displayed on the monitor.</t>
  </si>
  <si>
    <t>Other hardware, like the keyboard or monitor, plugs into me.</t>
  </si>
  <si>
    <t>CPU</t>
  </si>
  <si>
    <t>BIOS</t>
  </si>
  <si>
    <t>power supply</t>
  </si>
  <si>
    <t>hard drive</t>
  </si>
  <si>
    <t>modem</t>
  </si>
  <si>
    <t>ROM</t>
  </si>
  <si>
    <t>video card</t>
  </si>
  <si>
    <t>motherboard</t>
  </si>
  <si>
    <t>RAM</t>
  </si>
  <si>
    <t>port</t>
  </si>
  <si>
    <t>#</t>
  </si>
  <si>
    <t>Description</t>
  </si>
  <si>
    <t>Select the correct name for each description. When you click on the space for a name, select the correct response.</t>
  </si>
  <si>
    <t>Internal Hardware</t>
  </si>
  <si>
    <t>Scanner</t>
  </si>
  <si>
    <t>Mouse</t>
  </si>
  <si>
    <t>Keyboard</t>
  </si>
  <si>
    <t>Tower case</t>
  </si>
  <si>
    <t>Digital Camera</t>
  </si>
  <si>
    <t>Trackpad</t>
  </si>
  <si>
    <t>Monitor</t>
  </si>
  <si>
    <t>Printer</t>
  </si>
  <si>
    <t>Speakers</t>
  </si>
  <si>
    <t>Input</t>
  </si>
  <si>
    <t>Output</t>
  </si>
  <si>
    <t>ports</t>
  </si>
  <si>
    <t>Internal Match</t>
  </si>
  <si>
    <t>Select the correct name for each piece of internal hardware.</t>
  </si>
  <si>
    <t>Final Score</t>
  </si>
</sst>
</file>

<file path=xl/styles.xml><?xml version="1.0" encoding="utf-8"?>
<styleSheet xmlns="http://schemas.openxmlformats.org/spreadsheetml/2006/main">
  <fonts count="12">
    <font>
      <sz val="11"/>
      <color theme="1"/>
      <name val="Calibri"/>
      <family val="2"/>
      <scheme val="minor"/>
    </font>
    <font>
      <sz val="11"/>
      <color theme="1"/>
      <name val="Arial Narrow"/>
      <family val="2"/>
    </font>
    <font>
      <sz val="16"/>
      <color theme="1"/>
      <name val="Georgia"/>
      <family val="1"/>
    </font>
    <font>
      <b/>
      <sz val="11"/>
      <color theme="1"/>
      <name val="Arial Narrow"/>
      <family val="2"/>
    </font>
    <font>
      <sz val="24"/>
      <color theme="3"/>
      <name val="Georgia"/>
      <family val="1"/>
    </font>
    <font>
      <b/>
      <sz val="16"/>
      <color rgb="FFC00000"/>
      <name val="Arial Narrow"/>
      <family val="2"/>
    </font>
    <font>
      <sz val="11"/>
      <color theme="1"/>
      <name val="Georgia"/>
      <family val="1"/>
    </font>
    <font>
      <i/>
      <sz val="11"/>
      <color theme="1"/>
      <name val="Arial Narrow"/>
      <family val="2"/>
    </font>
    <font>
      <sz val="11"/>
      <color theme="0"/>
      <name val="Arial Narrow"/>
      <family val="2"/>
    </font>
    <font>
      <sz val="18"/>
      <color theme="3"/>
      <name val="Georgia"/>
      <family val="1"/>
    </font>
    <font>
      <b/>
      <sz val="11"/>
      <color theme="0"/>
      <name val="Arial Narrow"/>
      <family val="2"/>
    </font>
    <font>
      <b/>
      <sz val="20"/>
      <color rgb="FFC00000"/>
      <name val="Arial Narrow"/>
      <family val="2"/>
    </font>
  </fonts>
  <fills count="10">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8"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9">
    <xf numFmtId="0" fontId="0" fillId="0" borderId="0" xfId="0"/>
    <xf numFmtId="0" fontId="1" fillId="2" borderId="1" xfId="0" applyFont="1" applyFill="1" applyBorder="1" applyAlignment="1">
      <alignment horizontal="left" vertical="center"/>
    </xf>
    <xf numFmtId="0" fontId="1" fillId="2" borderId="1" xfId="0" applyFont="1" applyFill="1" applyBorder="1" applyAlignment="1">
      <alignment horizontal="center" vertical="center"/>
    </xf>
    <xf numFmtId="0" fontId="2" fillId="0" borderId="1" xfId="0" applyFont="1" applyBorder="1" applyAlignment="1" applyProtection="1">
      <alignment horizontal="center" vertical="center"/>
      <protection locked="0"/>
    </xf>
    <xf numFmtId="0" fontId="0" fillId="0" borderId="0" xfId="0" applyAlignment="1">
      <alignment horizontal="center"/>
    </xf>
    <xf numFmtId="0" fontId="1" fillId="0" borderId="0" xfId="0" applyFont="1"/>
    <xf numFmtId="0" fontId="1" fillId="2" borderId="1" xfId="0" applyFont="1" applyFill="1" applyBorder="1"/>
    <xf numFmtId="0" fontId="1" fillId="0" borderId="0" xfId="0" applyFont="1" applyBorder="1" applyAlignment="1">
      <alignment horizontal="center"/>
    </xf>
    <xf numFmtId="0" fontId="4" fillId="0" borderId="0" xfId="0" applyFont="1" applyAlignment="1">
      <alignment horizontal="center" vertical="center"/>
    </xf>
    <xf numFmtId="0" fontId="0" fillId="0" borderId="0" xfId="0" applyAlignment="1">
      <alignment horizontal="left"/>
    </xf>
    <xf numFmtId="0" fontId="1" fillId="4" borderId="1" xfId="0" applyFont="1" applyFill="1" applyBorder="1" applyAlignment="1">
      <alignment horizontal="left"/>
    </xf>
    <xf numFmtId="0" fontId="1" fillId="0" borderId="1" xfId="0" applyFont="1" applyBorder="1" applyAlignment="1" applyProtection="1">
      <alignment horizontal="center"/>
      <protection hidden="1"/>
    </xf>
    <xf numFmtId="0" fontId="1" fillId="0" borderId="0" xfId="0" applyFont="1" applyBorder="1" applyAlignment="1" applyProtection="1">
      <alignment horizontal="center"/>
      <protection hidden="1"/>
    </xf>
    <xf numFmtId="0" fontId="5" fillId="0" borderId="1" xfId="0" applyFont="1" applyBorder="1" applyAlignment="1" applyProtection="1">
      <alignment horizontal="center"/>
      <protection hidden="1"/>
    </xf>
    <xf numFmtId="0" fontId="1" fillId="5" borderId="0" xfId="0" applyFont="1" applyFill="1"/>
    <xf numFmtId="0" fontId="0" fillId="5" borderId="0" xfId="0" applyFill="1"/>
    <xf numFmtId="0" fontId="1" fillId="5" borderId="0" xfId="0" applyFont="1" applyFill="1" applyAlignment="1">
      <alignment vertical="top" wrapText="1"/>
    </xf>
    <xf numFmtId="0" fontId="1" fillId="5" borderId="0" xfId="0" applyFont="1" applyFill="1" applyBorder="1" applyAlignment="1">
      <alignment vertical="top" wrapText="1"/>
    </xf>
    <xf numFmtId="0" fontId="1" fillId="5" borderId="0" xfId="0" applyFont="1" applyFill="1" applyBorder="1"/>
    <xf numFmtId="0" fontId="3" fillId="5" borderId="0" xfId="0" applyFont="1" applyFill="1" applyBorder="1" applyAlignment="1"/>
    <xf numFmtId="0" fontId="2" fillId="5" borderId="0" xfId="0" applyFont="1" applyFill="1" applyBorder="1" applyAlignment="1" applyProtection="1">
      <alignment horizontal="center" vertical="center"/>
      <protection locked="0"/>
    </xf>
    <xf numFmtId="0" fontId="1" fillId="5" borderId="0" xfId="0" applyFont="1" applyFill="1" applyBorder="1" applyAlignment="1">
      <alignment horizontal="center"/>
    </xf>
    <xf numFmtId="0" fontId="4" fillId="0" borderId="1" xfId="0" applyFont="1" applyBorder="1" applyAlignment="1">
      <alignment horizontal="center" vertical="center"/>
    </xf>
    <xf numFmtId="0" fontId="1" fillId="5" borderId="0" xfId="0" applyFont="1" applyFill="1" applyProtection="1">
      <protection hidden="1"/>
    </xf>
    <xf numFmtId="0" fontId="1" fillId="5" borderId="0" xfId="0" applyFont="1" applyFill="1" applyBorder="1" applyAlignment="1" applyProtection="1">
      <alignment horizontal="center"/>
      <protection hidden="1"/>
    </xf>
    <xf numFmtId="0" fontId="1" fillId="3" borderId="1" xfId="0" applyFont="1" applyFill="1" applyBorder="1" applyAlignment="1" applyProtection="1">
      <alignment horizontal="center"/>
      <protection hidden="1"/>
    </xf>
    <xf numFmtId="0" fontId="1" fillId="5" borderId="0" xfId="0" applyFont="1" applyFill="1" applyBorder="1" applyAlignment="1">
      <alignment horizontal="left" vertical="center"/>
    </xf>
    <xf numFmtId="0" fontId="2" fillId="5" borderId="0" xfId="0" applyFont="1" applyFill="1" applyBorder="1" applyAlignment="1" applyProtection="1">
      <alignment horizontal="left" vertical="center"/>
      <protection locked="0"/>
    </xf>
    <xf numFmtId="0" fontId="1" fillId="5" borderId="0" xfId="0" applyFont="1" applyFill="1" applyBorder="1" applyAlignment="1">
      <alignment horizontal="center" vertical="center"/>
    </xf>
    <xf numFmtId="0" fontId="0" fillId="0" borderId="0" xfId="0" applyAlignment="1">
      <alignment vertical="center"/>
    </xf>
    <xf numFmtId="0" fontId="1" fillId="0" borderId="0" xfId="0" applyFont="1" applyAlignment="1">
      <alignment wrapText="1"/>
    </xf>
    <xf numFmtId="0" fontId="1" fillId="0" borderId="0" xfId="0" applyFont="1" applyAlignment="1">
      <alignment horizontal="center" vertical="center"/>
    </xf>
    <xf numFmtId="0" fontId="1" fillId="0" borderId="0" xfId="0" applyFont="1" applyAlignment="1">
      <alignment vertical="center"/>
    </xf>
    <xf numFmtId="0" fontId="3" fillId="5" borderId="0" xfId="0" applyFont="1" applyFill="1" applyAlignment="1">
      <alignment horizontal="center" vertical="center"/>
    </xf>
    <xf numFmtId="0" fontId="3" fillId="8" borderId="1" xfId="0" applyFont="1" applyFill="1" applyBorder="1"/>
    <xf numFmtId="0" fontId="3" fillId="8" borderId="1" xfId="0" applyFont="1" applyFill="1" applyBorder="1" applyAlignment="1">
      <alignment wrapText="1"/>
    </xf>
    <xf numFmtId="0" fontId="3" fillId="8" borderId="1" xfId="0" applyFont="1" applyFill="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horizontal="center" vertical="center"/>
    </xf>
    <xf numFmtId="0" fontId="3" fillId="8" borderId="1" xfId="0" applyFont="1" applyFill="1" applyBorder="1" applyAlignment="1">
      <alignment horizontal="center"/>
    </xf>
    <xf numFmtId="0" fontId="1" fillId="0" borderId="0" xfId="0" applyFont="1" applyAlignment="1">
      <alignment horizontal="center"/>
    </xf>
    <xf numFmtId="0" fontId="3" fillId="9"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protection hidden="1"/>
    </xf>
    <xf numFmtId="0" fontId="1" fillId="4" borderId="1" xfId="0" applyFont="1" applyFill="1" applyBorder="1" applyAlignment="1">
      <alignment horizontal="left" vertical="center"/>
    </xf>
    <xf numFmtId="0" fontId="8" fillId="5" borderId="0" xfId="0" applyFont="1" applyFill="1"/>
    <xf numFmtId="0" fontId="0" fillId="7" borderId="1" xfId="0" applyFill="1" applyBorder="1" applyAlignment="1" applyProtection="1">
      <alignment horizontal="center" vertical="center"/>
      <protection hidden="1"/>
    </xf>
    <xf numFmtId="0" fontId="3" fillId="0" borderId="1" xfId="0" applyFont="1" applyBorder="1" applyAlignment="1" applyProtection="1">
      <alignment horizontal="center" vertical="center"/>
      <protection locked="0"/>
    </xf>
    <xf numFmtId="0" fontId="3" fillId="0" borderId="0" xfId="0" applyFont="1" applyAlignment="1">
      <alignment horizontal="center"/>
    </xf>
    <xf numFmtId="0" fontId="0" fillId="5" borderId="0" xfId="0" applyFill="1" applyAlignment="1">
      <alignment vertical="center"/>
    </xf>
    <xf numFmtId="0" fontId="0" fillId="5" borderId="0" xfId="0" applyFill="1" applyBorder="1"/>
    <xf numFmtId="0" fontId="3" fillId="5" borderId="0" xfId="0" applyFont="1" applyFill="1" applyAlignment="1">
      <alignment horizontal="center"/>
    </xf>
    <xf numFmtId="0" fontId="0" fillId="5" borderId="0" xfId="0" applyFill="1" applyAlignment="1">
      <alignment horizontal="center"/>
    </xf>
    <xf numFmtId="0" fontId="9" fillId="5" borderId="3" xfId="0" applyFont="1" applyFill="1" applyBorder="1" applyAlignment="1">
      <alignment horizontal="center" vertical="center"/>
    </xf>
    <xf numFmtId="0" fontId="3" fillId="5" borderId="3" xfId="0" applyFont="1" applyFill="1" applyBorder="1" applyAlignment="1">
      <alignment horizontal="center"/>
    </xf>
    <xf numFmtId="0" fontId="0" fillId="5" borderId="3" xfId="0" applyFill="1" applyBorder="1" applyAlignment="1">
      <alignment horizontal="center"/>
    </xf>
    <xf numFmtId="0" fontId="0" fillId="5" borderId="0" xfId="0" applyFill="1" applyAlignment="1">
      <alignment horizontal="center" vertical="center"/>
    </xf>
    <xf numFmtId="0" fontId="10" fillId="5" borderId="0" xfId="0" applyFont="1" applyFill="1" applyAlignment="1">
      <alignment horizontal="center"/>
    </xf>
    <xf numFmtId="0" fontId="1" fillId="5" borderId="0" xfId="0" applyFont="1" applyFill="1" applyAlignment="1">
      <alignment horizontal="center"/>
    </xf>
    <xf numFmtId="0" fontId="1" fillId="5" borderId="0" xfId="0" applyFont="1" applyFill="1" applyAlignment="1">
      <alignment wrapText="1"/>
    </xf>
    <xf numFmtId="0" fontId="1" fillId="5" borderId="0" xfId="0" applyFont="1" applyFill="1" applyAlignment="1">
      <alignment horizontal="center" vertical="center"/>
    </xf>
    <xf numFmtId="0" fontId="1" fillId="5" borderId="0" xfId="0" applyFont="1" applyFill="1" applyAlignment="1">
      <alignment vertical="center"/>
    </xf>
    <xf numFmtId="0" fontId="8" fillId="5" borderId="0" xfId="0" applyFont="1" applyFill="1" applyAlignment="1">
      <alignment horizontal="center"/>
    </xf>
    <xf numFmtId="0" fontId="0" fillId="5" borderId="0" xfId="0" applyFill="1" applyAlignment="1">
      <alignment horizontal="left"/>
    </xf>
    <xf numFmtId="0" fontId="2" fillId="5" borderId="1" xfId="0" applyFont="1" applyFill="1" applyBorder="1" applyAlignment="1" applyProtection="1">
      <alignment horizontal="center" vertical="center"/>
      <protection hidden="1"/>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6" fillId="0" borderId="1" xfId="0" applyFont="1" applyBorder="1" applyAlignment="1" applyProtection="1">
      <alignment horizontal="center"/>
      <protection locked="0"/>
    </xf>
    <xf numFmtId="0" fontId="1" fillId="0" borderId="1" xfId="0" applyFont="1" applyBorder="1" applyAlignment="1">
      <alignment horizontal="center"/>
    </xf>
    <xf numFmtId="0" fontId="3" fillId="6" borderId="1" xfId="0" applyFont="1" applyFill="1" applyBorder="1" applyAlignment="1">
      <alignment horizontal="center"/>
    </xf>
    <xf numFmtId="0" fontId="1" fillId="0" borderId="1" xfId="0" applyFont="1" applyBorder="1" applyAlignment="1" applyProtection="1">
      <alignment horizontal="center" vertical="top" wrapText="1"/>
      <protection locked="0"/>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7" fillId="5" borderId="0" xfId="0" applyFont="1" applyFill="1" applyBorder="1" applyAlignment="1">
      <alignment horizontal="left" vertical="top" wrapText="1"/>
    </xf>
    <xf numFmtId="0" fontId="7" fillId="5" borderId="0" xfId="0" applyFont="1" applyFill="1" applyAlignment="1">
      <alignment horizontal="left" vertical="top"/>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9" fillId="0" borderId="1" xfId="0" applyFont="1" applyBorder="1" applyAlignment="1">
      <alignment horizontal="center" vertical="center"/>
    </xf>
    <xf numFmtId="0" fontId="7" fillId="0" borderId="0" xfId="0" applyFont="1" applyAlignment="1">
      <alignment horizontal="left" wrapText="1"/>
    </xf>
    <xf numFmtId="0" fontId="11" fillId="0" borderId="1" xfId="0" applyFont="1" applyBorder="1" applyAlignment="1">
      <alignment horizontal="center"/>
    </xf>
    <xf numFmtId="0" fontId="2" fillId="0" borderId="2" xfId="0" applyFont="1" applyBorder="1" applyAlignment="1" applyProtection="1">
      <alignment horizontal="left" vertical="center"/>
      <protection hidden="1"/>
    </xf>
    <xf numFmtId="0" fontId="2" fillId="0" borderId="3" xfId="0" applyFont="1" applyBorder="1" applyAlignment="1" applyProtection="1">
      <alignment horizontal="left" vertical="center"/>
      <protection hidden="1"/>
    </xf>
    <xf numFmtId="0" fontId="2" fillId="0" borderId="4" xfId="0" applyFont="1" applyBorder="1" applyAlignment="1" applyProtection="1">
      <alignment horizontal="left" vertical="center"/>
      <protection hidden="1"/>
    </xf>
    <xf numFmtId="0" fontId="3" fillId="0" borderId="1"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0" fontId="1" fillId="2" borderId="1" xfId="0" applyFont="1" applyFill="1" applyBorder="1" applyAlignment="1">
      <alignment horizontal="center"/>
    </xf>
  </cellXfs>
  <cellStyles count="1">
    <cellStyle name="Normal" xfId="0" builtinId="0"/>
  </cellStyles>
  <dxfs count="4">
    <dxf>
      <font>
        <b/>
        <i val="0"/>
        <color rgb="FF00B050"/>
      </font>
    </dxf>
    <dxf>
      <font>
        <b/>
        <i val="0"/>
        <color rgb="FFC00000"/>
      </font>
    </dxf>
    <dxf>
      <font>
        <b/>
        <i val="0"/>
        <color rgb="FF00B050"/>
      </font>
    </dxf>
    <dxf>
      <font>
        <b/>
        <i val="0"/>
        <color rgb="FFC0000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 Id="rId9" Type="http://schemas.openxmlformats.org/officeDocument/2006/relationships/image" Target="../media/image9.jpeg"/></Relationships>
</file>

<file path=xl/drawings/_rels/drawing2.xml.rels><?xml version="1.0" encoding="UTF-8" standalone="yes"?>
<Relationships xmlns="http://schemas.openxmlformats.org/package/2006/relationships"><Relationship Id="rId8" Type="http://schemas.openxmlformats.org/officeDocument/2006/relationships/image" Target="../media/image17.jpeg"/><Relationship Id="rId3" Type="http://schemas.openxmlformats.org/officeDocument/2006/relationships/image" Target="../media/image12.jpeg"/><Relationship Id="rId7" Type="http://schemas.openxmlformats.org/officeDocument/2006/relationships/image" Target="../media/image16.jpeg"/><Relationship Id="rId2" Type="http://schemas.openxmlformats.org/officeDocument/2006/relationships/image" Target="../media/image11.jpeg"/><Relationship Id="rId1" Type="http://schemas.openxmlformats.org/officeDocument/2006/relationships/image" Target="../media/image10.jpeg"/><Relationship Id="rId6" Type="http://schemas.openxmlformats.org/officeDocument/2006/relationships/image" Target="../media/image15.jpeg"/><Relationship Id="rId5" Type="http://schemas.openxmlformats.org/officeDocument/2006/relationships/image" Target="../media/image14.jpeg"/><Relationship Id="rId10" Type="http://schemas.openxmlformats.org/officeDocument/2006/relationships/image" Target="../media/image19.jpeg"/><Relationship Id="rId4" Type="http://schemas.openxmlformats.org/officeDocument/2006/relationships/image" Target="../media/image13.jpeg"/><Relationship Id="rId9" Type="http://schemas.openxmlformats.org/officeDocument/2006/relationships/image" Target="../media/image18.jpeg"/></Relationships>
</file>

<file path=xl/drawings/drawing1.xml><?xml version="1.0" encoding="utf-8"?>
<xdr:wsDr xmlns:xdr="http://schemas.openxmlformats.org/drawingml/2006/spreadsheetDrawing" xmlns:a="http://schemas.openxmlformats.org/drawingml/2006/main">
  <xdr:twoCellAnchor editAs="oneCell">
    <xdr:from>
      <xdr:col>1</xdr:col>
      <xdr:colOff>238125</xdr:colOff>
      <xdr:row>4</xdr:row>
      <xdr:rowOff>9526</xdr:rowOff>
    </xdr:from>
    <xdr:to>
      <xdr:col>3</xdr:col>
      <xdr:colOff>285750</xdr:colOff>
      <xdr:row>4</xdr:row>
      <xdr:rowOff>1248200</xdr:rowOff>
    </xdr:to>
    <xdr:pic>
      <xdr:nvPicPr>
        <xdr:cNvPr id="1025" name="Picture 1" descr="http://img.ehowcdn.com/article-page-main/ehow/images/a06/jq/hh/donate-old-computer-monitor-800x800.jpg"/>
        <xdr:cNvPicPr>
          <a:picLocks noChangeAspect="1" noChangeArrowheads="1"/>
        </xdr:cNvPicPr>
      </xdr:nvPicPr>
      <xdr:blipFill>
        <a:blip xmlns:r="http://schemas.openxmlformats.org/officeDocument/2006/relationships" r:embed="rId1" cstate="print"/>
        <a:srcRect/>
        <a:stretch>
          <a:fillRect/>
        </a:stretch>
      </xdr:blipFill>
      <xdr:spPr bwMode="auto">
        <a:xfrm>
          <a:off x="704850" y="476251"/>
          <a:ext cx="1266825" cy="1238674"/>
        </a:xfrm>
        <a:prstGeom prst="rect">
          <a:avLst/>
        </a:prstGeom>
        <a:noFill/>
      </xdr:spPr>
    </xdr:pic>
    <xdr:clientData/>
  </xdr:twoCellAnchor>
  <xdr:twoCellAnchor editAs="oneCell">
    <xdr:from>
      <xdr:col>6</xdr:col>
      <xdr:colOff>390525</xdr:colOff>
      <xdr:row>4</xdr:row>
      <xdr:rowOff>85725</xdr:rowOff>
    </xdr:from>
    <xdr:to>
      <xdr:col>8</xdr:col>
      <xdr:colOff>371475</xdr:colOff>
      <xdr:row>4</xdr:row>
      <xdr:rowOff>1285875</xdr:rowOff>
    </xdr:to>
    <xdr:pic>
      <xdr:nvPicPr>
        <xdr:cNvPr id="1026" name="Picture 2" descr="http://www.computerservicepittsburgh.com/images/dell-vostro-230-mini-tower.jpg"/>
        <xdr:cNvPicPr>
          <a:picLocks noChangeAspect="1" noChangeArrowheads="1"/>
        </xdr:cNvPicPr>
      </xdr:nvPicPr>
      <xdr:blipFill>
        <a:blip xmlns:r="http://schemas.openxmlformats.org/officeDocument/2006/relationships" r:embed="rId2" cstate="print"/>
        <a:srcRect/>
        <a:stretch>
          <a:fillRect/>
        </a:stretch>
      </xdr:blipFill>
      <xdr:spPr bwMode="auto">
        <a:xfrm>
          <a:off x="3295650" y="695325"/>
          <a:ext cx="1200150" cy="1200150"/>
        </a:xfrm>
        <a:prstGeom prst="rect">
          <a:avLst/>
        </a:prstGeom>
        <a:noFill/>
      </xdr:spPr>
    </xdr:pic>
    <xdr:clientData/>
  </xdr:twoCellAnchor>
  <xdr:twoCellAnchor editAs="oneCell">
    <xdr:from>
      <xdr:col>11</xdr:col>
      <xdr:colOff>142875</xdr:colOff>
      <xdr:row>4</xdr:row>
      <xdr:rowOff>200026</xdr:rowOff>
    </xdr:from>
    <xdr:to>
      <xdr:col>13</xdr:col>
      <xdr:colOff>514350</xdr:colOff>
      <xdr:row>4</xdr:row>
      <xdr:rowOff>1122618</xdr:rowOff>
    </xdr:to>
    <xdr:pic>
      <xdr:nvPicPr>
        <xdr:cNvPr id="1027" name="Picture 3" descr="http://www.geekstuff4u.com/media/catalog/product/cache/1/image/9df78eab33525d08d6e5fb8d27136e95/H/H/HHKL2_002.jpg"/>
        <xdr:cNvPicPr>
          <a:picLocks noChangeAspect="1" noChangeArrowheads="1"/>
        </xdr:cNvPicPr>
      </xdr:nvPicPr>
      <xdr:blipFill>
        <a:blip xmlns:r="http://schemas.openxmlformats.org/officeDocument/2006/relationships" r:embed="rId3" cstate="print"/>
        <a:srcRect/>
        <a:stretch>
          <a:fillRect/>
        </a:stretch>
      </xdr:blipFill>
      <xdr:spPr bwMode="auto">
        <a:xfrm>
          <a:off x="5486400" y="666751"/>
          <a:ext cx="1590675" cy="922592"/>
        </a:xfrm>
        <a:prstGeom prst="rect">
          <a:avLst/>
        </a:prstGeom>
        <a:noFill/>
      </xdr:spPr>
    </xdr:pic>
    <xdr:clientData/>
  </xdr:twoCellAnchor>
  <xdr:twoCellAnchor editAs="oneCell">
    <xdr:from>
      <xdr:col>1</xdr:col>
      <xdr:colOff>276225</xdr:colOff>
      <xdr:row>8</xdr:row>
      <xdr:rowOff>161925</xdr:rowOff>
    </xdr:from>
    <xdr:to>
      <xdr:col>3</xdr:col>
      <xdr:colOff>388295</xdr:colOff>
      <xdr:row>8</xdr:row>
      <xdr:rowOff>1133475</xdr:rowOff>
    </xdr:to>
    <xdr:pic>
      <xdr:nvPicPr>
        <xdr:cNvPr id="1028" name="Picture 4" descr="http://www.tipandtrick.net/wp-content/uploads/2009/06/benq-c1220-front.jpg"/>
        <xdr:cNvPicPr>
          <a:picLocks noChangeAspect="1" noChangeArrowheads="1"/>
        </xdr:cNvPicPr>
      </xdr:nvPicPr>
      <xdr:blipFill>
        <a:blip xmlns:r="http://schemas.openxmlformats.org/officeDocument/2006/relationships" r:embed="rId4" cstate="print"/>
        <a:srcRect/>
        <a:stretch>
          <a:fillRect/>
        </a:stretch>
      </xdr:blipFill>
      <xdr:spPr bwMode="auto">
        <a:xfrm>
          <a:off x="742950" y="2705100"/>
          <a:ext cx="1331270" cy="971550"/>
        </a:xfrm>
        <a:prstGeom prst="rect">
          <a:avLst/>
        </a:prstGeom>
        <a:noFill/>
      </xdr:spPr>
    </xdr:pic>
    <xdr:clientData/>
  </xdr:twoCellAnchor>
  <xdr:twoCellAnchor editAs="oneCell">
    <xdr:from>
      <xdr:col>6</xdr:col>
      <xdr:colOff>104775</xdr:colOff>
      <xdr:row>8</xdr:row>
      <xdr:rowOff>85725</xdr:rowOff>
    </xdr:from>
    <xdr:to>
      <xdr:col>8</xdr:col>
      <xdr:colOff>500684</xdr:colOff>
      <xdr:row>8</xdr:row>
      <xdr:rowOff>1200150</xdr:rowOff>
    </xdr:to>
    <xdr:pic>
      <xdr:nvPicPr>
        <xdr:cNvPr id="1029" name="Picture 5" descr="http://images.apple.com/magictrackpad/images/notebooks_20100727.jpg"/>
        <xdr:cNvPicPr>
          <a:picLocks noChangeAspect="1" noChangeArrowheads="1"/>
        </xdr:cNvPicPr>
      </xdr:nvPicPr>
      <xdr:blipFill>
        <a:blip xmlns:r="http://schemas.openxmlformats.org/officeDocument/2006/relationships" r:embed="rId5" cstate="print"/>
        <a:srcRect/>
        <a:stretch>
          <a:fillRect/>
        </a:stretch>
      </xdr:blipFill>
      <xdr:spPr bwMode="auto">
        <a:xfrm>
          <a:off x="3295650" y="2628900"/>
          <a:ext cx="1615109" cy="1114425"/>
        </a:xfrm>
        <a:prstGeom prst="rect">
          <a:avLst/>
        </a:prstGeom>
        <a:noFill/>
      </xdr:spPr>
    </xdr:pic>
    <xdr:clientData/>
  </xdr:twoCellAnchor>
  <xdr:twoCellAnchor editAs="oneCell">
    <xdr:from>
      <xdr:col>11</xdr:col>
      <xdr:colOff>333375</xdr:colOff>
      <xdr:row>8</xdr:row>
      <xdr:rowOff>76200</xdr:rowOff>
    </xdr:from>
    <xdr:to>
      <xdr:col>13</xdr:col>
      <xdr:colOff>314325</xdr:colOff>
      <xdr:row>8</xdr:row>
      <xdr:rowOff>1276350</xdr:rowOff>
    </xdr:to>
    <xdr:pic>
      <xdr:nvPicPr>
        <xdr:cNvPr id="1030" name="Picture 6" descr="http://cot1.ostkcdn.com/img/mxc/090819_cleanmouse2.jpg"/>
        <xdr:cNvPicPr>
          <a:picLocks noChangeAspect="1" noChangeArrowheads="1"/>
        </xdr:cNvPicPr>
      </xdr:nvPicPr>
      <xdr:blipFill>
        <a:blip xmlns:r="http://schemas.openxmlformats.org/officeDocument/2006/relationships" r:embed="rId6" cstate="print"/>
        <a:srcRect/>
        <a:stretch>
          <a:fillRect/>
        </a:stretch>
      </xdr:blipFill>
      <xdr:spPr bwMode="auto">
        <a:xfrm>
          <a:off x="5676900" y="2619375"/>
          <a:ext cx="1200150" cy="1200150"/>
        </a:xfrm>
        <a:prstGeom prst="rect">
          <a:avLst/>
        </a:prstGeom>
        <a:noFill/>
      </xdr:spPr>
    </xdr:pic>
    <xdr:clientData/>
  </xdr:twoCellAnchor>
  <xdr:twoCellAnchor editAs="oneCell">
    <xdr:from>
      <xdr:col>1</xdr:col>
      <xdr:colOff>123825</xdr:colOff>
      <xdr:row>12</xdr:row>
      <xdr:rowOff>114300</xdr:rowOff>
    </xdr:from>
    <xdr:to>
      <xdr:col>3</xdr:col>
      <xdr:colOff>489424</xdr:colOff>
      <xdr:row>12</xdr:row>
      <xdr:rowOff>1228725</xdr:rowOff>
    </xdr:to>
    <xdr:pic>
      <xdr:nvPicPr>
        <xdr:cNvPr id="1031" name="Picture 7" descr="http://www.windowssupportnumber.com/wp-content/uploads/2011/09/windows-support-number.jpg"/>
        <xdr:cNvPicPr>
          <a:picLocks noChangeAspect="1" noChangeArrowheads="1"/>
        </xdr:cNvPicPr>
      </xdr:nvPicPr>
      <xdr:blipFill>
        <a:blip xmlns:r="http://schemas.openxmlformats.org/officeDocument/2006/relationships" r:embed="rId7" cstate="print"/>
        <a:srcRect/>
        <a:stretch>
          <a:fillRect/>
        </a:stretch>
      </xdr:blipFill>
      <xdr:spPr bwMode="auto">
        <a:xfrm>
          <a:off x="590550" y="4591050"/>
          <a:ext cx="1584799" cy="1114425"/>
        </a:xfrm>
        <a:prstGeom prst="rect">
          <a:avLst/>
        </a:prstGeom>
        <a:noFill/>
      </xdr:spPr>
    </xdr:pic>
    <xdr:clientData/>
  </xdr:twoCellAnchor>
  <xdr:twoCellAnchor editAs="oneCell">
    <xdr:from>
      <xdr:col>6</xdr:col>
      <xdr:colOff>400051</xdr:colOff>
      <xdr:row>12</xdr:row>
      <xdr:rowOff>95250</xdr:rowOff>
    </xdr:from>
    <xdr:to>
      <xdr:col>8</xdr:col>
      <xdr:colOff>276225</xdr:colOff>
      <xdr:row>12</xdr:row>
      <xdr:rowOff>1276777</xdr:rowOff>
    </xdr:to>
    <xdr:pic>
      <xdr:nvPicPr>
        <xdr:cNvPr id="1032" name="Picture 8" descr="http://www-computer.org/wp-content/uploads/2011/01/computer-speakers1.jpg"/>
        <xdr:cNvPicPr>
          <a:picLocks noChangeAspect="1" noChangeArrowheads="1"/>
        </xdr:cNvPicPr>
      </xdr:nvPicPr>
      <xdr:blipFill>
        <a:blip xmlns:r="http://schemas.openxmlformats.org/officeDocument/2006/relationships" r:embed="rId8" cstate="print"/>
        <a:srcRect/>
        <a:stretch>
          <a:fillRect/>
        </a:stretch>
      </xdr:blipFill>
      <xdr:spPr bwMode="auto">
        <a:xfrm>
          <a:off x="3305176" y="4572000"/>
          <a:ext cx="1095374" cy="1181527"/>
        </a:xfrm>
        <a:prstGeom prst="rect">
          <a:avLst/>
        </a:prstGeom>
        <a:noFill/>
      </xdr:spPr>
    </xdr:pic>
    <xdr:clientData/>
  </xdr:twoCellAnchor>
  <xdr:twoCellAnchor editAs="oneCell">
    <xdr:from>
      <xdr:col>11</xdr:col>
      <xdr:colOff>209550</xdr:colOff>
      <xdr:row>12</xdr:row>
      <xdr:rowOff>104775</xdr:rowOff>
    </xdr:from>
    <xdr:to>
      <xdr:col>13</xdr:col>
      <xdr:colOff>356980</xdr:colOff>
      <xdr:row>12</xdr:row>
      <xdr:rowOff>1257300</xdr:rowOff>
    </xdr:to>
    <xdr:pic>
      <xdr:nvPicPr>
        <xdr:cNvPr id="1033" name="Picture 9" descr="http://laser-printer-reviews.com/laser-printer-reviews/hp-laserjet-1300-laser-printer-review.jpg"/>
        <xdr:cNvPicPr>
          <a:picLocks noChangeAspect="1" noChangeArrowheads="1"/>
        </xdr:cNvPicPr>
      </xdr:nvPicPr>
      <xdr:blipFill>
        <a:blip xmlns:r="http://schemas.openxmlformats.org/officeDocument/2006/relationships" r:embed="rId9" cstate="print"/>
        <a:srcRect/>
        <a:stretch>
          <a:fillRect/>
        </a:stretch>
      </xdr:blipFill>
      <xdr:spPr bwMode="auto">
        <a:xfrm>
          <a:off x="5553075" y="4581525"/>
          <a:ext cx="1366630" cy="11525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323850</xdr:colOff>
      <xdr:row>2</xdr:row>
      <xdr:rowOff>57150</xdr:rowOff>
    </xdr:from>
    <xdr:to>
      <xdr:col>2</xdr:col>
      <xdr:colOff>0</xdr:colOff>
      <xdr:row>2</xdr:row>
      <xdr:rowOff>1257300</xdr:rowOff>
    </xdr:to>
    <xdr:pic>
      <xdr:nvPicPr>
        <xdr:cNvPr id="4097" name="Picture 1" descr="http://www.gamedude.com.au/arcade/images/arcade478cpu.jpg"/>
        <xdr:cNvPicPr>
          <a:picLocks noChangeAspect="1" noChangeArrowheads="1"/>
        </xdr:cNvPicPr>
      </xdr:nvPicPr>
      <xdr:blipFill>
        <a:blip xmlns:r="http://schemas.openxmlformats.org/officeDocument/2006/relationships" r:embed="rId1" cstate="print"/>
        <a:srcRect/>
        <a:stretch>
          <a:fillRect/>
        </a:stretch>
      </xdr:blipFill>
      <xdr:spPr bwMode="auto">
        <a:xfrm>
          <a:off x="628650" y="438150"/>
          <a:ext cx="1200150" cy="1200150"/>
        </a:xfrm>
        <a:prstGeom prst="rect">
          <a:avLst/>
        </a:prstGeom>
        <a:noFill/>
      </xdr:spPr>
    </xdr:pic>
    <xdr:clientData/>
  </xdr:twoCellAnchor>
  <xdr:twoCellAnchor editAs="oneCell">
    <xdr:from>
      <xdr:col>4</xdr:col>
      <xdr:colOff>219076</xdr:colOff>
      <xdr:row>2</xdr:row>
      <xdr:rowOff>76201</xdr:rowOff>
    </xdr:from>
    <xdr:to>
      <xdr:col>5</xdr:col>
      <xdr:colOff>123825</xdr:colOff>
      <xdr:row>2</xdr:row>
      <xdr:rowOff>1242945</xdr:rowOff>
    </xdr:to>
    <xdr:pic>
      <xdr:nvPicPr>
        <xdr:cNvPr id="4098" name="Picture 2" descr="http://technofriends.files.wordpress.com/2007/10/via_bios.jpg"/>
        <xdr:cNvPicPr>
          <a:picLocks noChangeAspect="1" noChangeArrowheads="1"/>
        </xdr:cNvPicPr>
      </xdr:nvPicPr>
      <xdr:blipFill>
        <a:blip xmlns:r="http://schemas.openxmlformats.org/officeDocument/2006/relationships" r:embed="rId2" cstate="print"/>
        <a:srcRect/>
        <a:stretch>
          <a:fillRect/>
        </a:stretch>
      </xdr:blipFill>
      <xdr:spPr bwMode="auto">
        <a:xfrm>
          <a:off x="2657476" y="457201"/>
          <a:ext cx="1428749" cy="1166744"/>
        </a:xfrm>
        <a:prstGeom prst="rect">
          <a:avLst/>
        </a:prstGeom>
        <a:noFill/>
      </xdr:spPr>
    </xdr:pic>
    <xdr:clientData/>
  </xdr:twoCellAnchor>
  <xdr:twoCellAnchor editAs="oneCell">
    <xdr:from>
      <xdr:col>7</xdr:col>
      <xdr:colOff>152400</xdr:colOff>
      <xdr:row>2</xdr:row>
      <xdr:rowOff>28575</xdr:rowOff>
    </xdr:from>
    <xdr:to>
      <xdr:col>8</xdr:col>
      <xdr:colOff>66675</xdr:colOff>
      <xdr:row>2</xdr:row>
      <xdr:rowOff>1251109</xdr:rowOff>
    </xdr:to>
    <xdr:pic>
      <xdr:nvPicPr>
        <xdr:cNvPr id="4099" name="Picture 3" descr="http://www.dansdata.com/images/eg651p/psu440.jpg"/>
        <xdr:cNvPicPr>
          <a:picLocks noChangeAspect="1" noChangeArrowheads="1"/>
        </xdr:cNvPicPr>
      </xdr:nvPicPr>
      <xdr:blipFill>
        <a:blip xmlns:r="http://schemas.openxmlformats.org/officeDocument/2006/relationships" r:embed="rId3" cstate="print"/>
        <a:srcRect/>
        <a:stretch>
          <a:fillRect/>
        </a:stretch>
      </xdr:blipFill>
      <xdr:spPr bwMode="auto">
        <a:xfrm>
          <a:off x="4724400" y="409575"/>
          <a:ext cx="1438275" cy="1222534"/>
        </a:xfrm>
        <a:prstGeom prst="rect">
          <a:avLst/>
        </a:prstGeom>
        <a:noFill/>
      </xdr:spPr>
    </xdr:pic>
    <xdr:clientData/>
  </xdr:twoCellAnchor>
  <xdr:twoCellAnchor editAs="oneCell">
    <xdr:from>
      <xdr:col>1</xdr:col>
      <xdr:colOff>38101</xdr:colOff>
      <xdr:row>5</xdr:row>
      <xdr:rowOff>76201</xdr:rowOff>
    </xdr:from>
    <xdr:to>
      <xdr:col>1</xdr:col>
      <xdr:colOff>1477999</xdr:colOff>
      <xdr:row>5</xdr:row>
      <xdr:rowOff>1152525</xdr:rowOff>
    </xdr:to>
    <xdr:pic>
      <xdr:nvPicPr>
        <xdr:cNvPr id="4100" name="Picture 4" descr="http://i.zdnet.com/blogs/doc-071210-art-3.jpg"/>
        <xdr:cNvPicPr>
          <a:picLocks noChangeAspect="1" noChangeArrowheads="1"/>
        </xdr:cNvPicPr>
      </xdr:nvPicPr>
      <xdr:blipFill>
        <a:blip xmlns:r="http://schemas.openxmlformats.org/officeDocument/2006/relationships" r:embed="rId4" cstate="print"/>
        <a:srcRect/>
        <a:stretch>
          <a:fillRect/>
        </a:stretch>
      </xdr:blipFill>
      <xdr:spPr bwMode="auto">
        <a:xfrm>
          <a:off x="342901" y="2028826"/>
          <a:ext cx="1439898" cy="1076324"/>
        </a:xfrm>
        <a:prstGeom prst="rect">
          <a:avLst/>
        </a:prstGeom>
        <a:noFill/>
      </xdr:spPr>
    </xdr:pic>
    <xdr:clientData/>
  </xdr:twoCellAnchor>
  <xdr:twoCellAnchor editAs="oneCell">
    <xdr:from>
      <xdr:col>4</xdr:col>
      <xdr:colOff>247650</xdr:colOff>
      <xdr:row>5</xdr:row>
      <xdr:rowOff>57531</xdr:rowOff>
    </xdr:from>
    <xdr:to>
      <xdr:col>4</xdr:col>
      <xdr:colOff>1228725</xdr:colOff>
      <xdr:row>5</xdr:row>
      <xdr:rowOff>1288780</xdr:rowOff>
    </xdr:to>
    <xdr:pic>
      <xdr:nvPicPr>
        <xdr:cNvPr id="4101" name="Picture 5" descr="http://www.desktopclass.com/wp-content/uploads/2011/06/56K_Internal_Modem.jpg"/>
        <xdr:cNvPicPr>
          <a:picLocks noChangeAspect="1" noChangeArrowheads="1"/>
        </xdr:cNvPicPr>
      </xdr:nvPicPr>
      <xdr:blipFill>
        <a:blip xmlns:r="http://schemas.openxmlformats.org/officeDocument/2006/relationships" r:embed="rId5" cstate="print"/>
        <a:srcRect/>
        <a:stretch>
          <a:fillRect/>
        </a:stretch>
      </xdr:blipFill>
      <xdr:spPr bwMode="auto">
        <a:xfrm>
          <a:off x="2686050" y="2010156"/>
          <a:ext cx="981075" cy="1231249"/>
        </a:xfrm>
        <a:prstGeom prst="rect">
          <a:avLst/>
        </a:prstGeom>
        <a:noFill/>
      </xdr:spPr>
    </xdr:pic>
    <xdr:clientData/>
  </xdr:twoCellAnchor>
  <xdr:twoCellAnchor editAs="oneCell">
    <xdr:from>
      <xdr:col>7</xdr:col>
      <xdr:colOff>47624</xdr:colOff>
      <xdr:row>5</xdr:row>
      <xdr:rowOff>219074</xdr:rowOff>
    </xdr:from>
    <xdr:to>
      <xdr:col>7</xdr:col>
      <xdr:colOff>1474815</xdr:colOff>
      <xdr:row>5</xdr:row>
      <xdr:rowOff>1085850</xdr:rowOff>
    </xdr:to>
    <xdr:pic>
      <xdr:nvPicPr>
        <xdr:cNvPr id="4102" name="Picture 6" descr="http://amigakit.leamancomputing.com/catalog/images/kickstart-rom-4070.jpg"/>
        <xdr:cNvPicPr>
          <a:picLocks noChangeAspect="1" noChangeArrowheads="1"/>
        </xdr:cNvPicPr>
      </xdr:nvPicPr>
      <xdr:blipFill>
        <a:blip xmlns:r="http://schemas.openxmlformats.org/officeDocument/2006/relationships" r:embed="rId6" cstate="print"/>
        <a:srcRect/>
        <a:stretch>
          <a:fillRect/>
        </a:stretch>
      </xdr:blipFill>
      <xdr:spPr bwMode="auto">
        <a:xfrm>
          <a:off x="4619624" y="2171699"/>
          <a:ext cx="1427191" cy="866776"/>
        </a:xfrm>
        <a:prstGeom prst="rect">
          <a:avLst/>
        </a:prstGeom>
        <a:noFill/>
      </xdr:spPr>
    </xdr:pic>
    <xdr:clientData/>
  </xdr:twoCellAnchor>
  <xdr:twoCellAnchor editAs="oneCell">
    <xdr:from>
      <xdr:col>1</xdr:col>
      <xdr:colOff>57150</xdr:colOff>
      <xdr:row>8</xdr:row>
      <xdr:rowOff>133350</xdr:rowOff>
    </xdr:from>
    <xdr:to>
      <xdr:col>1</xdr:col>
      <xdr:colOff>1466850</xdr:colOff>
      <xdr:row>8</xdr:row>
      <xdr:rowOff>1190625</xdr:rowOff>
    </xdr:to>
    <xdr:pic>
      <xdr:nvPicPr>
        <xdr:cNvPr id="4103" name="Picture 7" descr="http://www.yupedia.com/wp-content/uploads/2011/12/which-video-card-is-best-for-you.jpg"/>
        <xdr:cNvPicPr>
          <a:picLocks noChangeAspect="1" noChangeArrowheads="1"/>
        </xdr:cNvPicPr>
      </xdr:nvPicPr>
      <xdr:blipFill>
        <a:blip xmlns:r="http://schemas.openxmlformats.org/officeDocument/2006/relationships" r:embed="rId7" cstate="print"/>
        <a:srcRect/>
        <a:stretch>
          <a:fillRect/>
        </a:stretch>
      </xdr:blipFill>
      <xdr:spPr bwMode="auto">
        <a:xfrm>
          <a:off x="361950" y="3848100"/>
          <a:ext cx="1409700" cy="1057275"/>
        </a:xfrm>
        <a:prstGeom prst="rect">
          <a:avLst/>
        </a:prstGeom>
        <a:noFill/>
      </xdr:spPr>
    </xdr:pic>
    <xdr:clientData/>
  </xdr:twoCellAnchor>
  <xdr:twoCellAnchor editAs="oneCell">
    <xdr:from>
      <xdr:col>4</xdr:col>
      <xdr:colOff>76200</xdr:colOff>
      <xdr:row>8</xdr:row>
      <xdr:rowOff>161926</xdr:rowOff>
    </xdr:from>
    <xdr:to>
      <xdr:col>4</xdr:col>
      <xdr:colOff>1465788</xdr:colOff>
      <xdr:row>8</xdr:row>
      <xdr:rowOff>1209675</xdr:rowOff>
    </xdr:to>
    <xdr:pic>
      <xdr:nvPicPr>
        <xdr:cNvPr id="4104" name="Picture 8" descr="http://1.bp.blogspot.com/-SQWZyULFGcg/Twh0gzPSxwI/AAAAAAAAAmk/WSwhet7drNQ/s1600/Motherboard.jpg"/>
        <xdr:cNvPicPr>
          <a:picLocks noChangeAspect="1" noChangeArrowheads="1"/>
        </xdr:cNvPicPr>
      </xdr:nvPicPr>
      <xdr:blipFill>
        <a:blip xmlns:r="http://schemas.openxmlformats.org/officeDocument/2006/relationships" r:embed="rId8" cstate="print"/>
        <a:srcRect/>
        <a:stretch>
          <a:fillRect/>
        </a:stretch>
      </xdr:blipFill>
      <xdr:spPr bwMode="auto">
        <a:xfrm>
          <a:off x="2514600" y="3876676"/>
          <a:ext cx="1389588" cy="1047749"/>
        </a:xfrm>
        <a:prstGeom prst="rect">
          <a:avLst/>
        </a:prstGeom>
        <a:noFill/>
      </xdr:spPr>
    </xdr:pic>
    <xdr:clientData/>
  </xdr:twoCellAnchor>
  <xdr:twoCellAnchor editAs="oneCell">
    <xdr:from>
      <xdr:col>7</xdr:col>
      <xdr:colOff>142875</xdr:colOff>
      <xdr:row>8</xdr:row>
      <xdr:rowOff>28575</xdr:rowOff>
    </xdr:from>
    <xdr:to>
      <xdr:col>7</xdr:col>
      <xdr:colOff>1400175</xdr:colOff>
      <xdr:row>8</xdr:row>
      <xdr:rowOff>1285875</xdr:rowOff>
    </xdr:to>
    <xdr:pic>
      <xdr:nvPicPr>
        <xdr:cNvPr id="4105" name="Picture 9" descr="http://blog.rackwire.com/wp-content/uploads/CloudServerRAM-300x300.jpg"/>
        <xdr:cNvPicPr>
          <a:picLocks noChangeAspect="1" noChangeArrowheads="1"/>
        </xdr:cNvPicPr>
      </xdr:nvPicPr>
      <xdr:blipFill>
        <a:blip xmlns:r="http://schemas.openxmlformats.org/officeDocument/2006/relationships" r:embed="rId9" cstate="print"/>
        <a:srcRect/>
        <a:stretch>
          <a:fillRect/>
        </a:stretch>
      </xdr:blipFill>
      <xdr:spPr bwMode="auto">
        <a:xfrm>
          <a:off x="4714875" y="3743325"/>
          <a:ext cx="1257300" cy="1257300"/>
        </a:xfrm>
        <a:prstGeom prst="rect">
          <a:avLst/>
        </a:prstGeom>
        <a:noFill/>
      </xdr:spPr>
    </xdr:pic>
    <xdr:clientData/>
  </xdr:twoCellAnchor>
  <xdr:twoCellAnchor editAs="oneCell">
    <xdr:from>
      <xdr:col>1</xdr:col>
      <xdr:colOff>38100</xdr:colOff>
      <xdr:row>11</xdr:row>
      <xdr:rowOff>123826</xdr:rowOff>
    </xdr:from>
    <xdr:to>
      <xdr:col>1</xdr:col>
      <xdr:colOff>1485900</xdr:colOff>
      <xdr:row>11</xdr:row>
      <xdr:rowOff>1209676</xdr:rowOff>
    </xdr:to>
    <xdr:pic>
      <xdr:nvPicPr>
        <xdr:cNvPr id="4106" name="Picture 10" descr="http://i38.tinypic.com/1zdodpt.jpg"/>
        <xdr:cNvPicPr>
          <a:picLocks noChangeAspect="1" noChangeArrowheads="1"/>
        </xdr:cNvPicPr>
      </xdr:nvPicPr>
      <xdr:blipFill>
        <a:blip xmlns:r="http://schemas.openxmlformats.org/officeDocument/2006/relationships" r:embed="rId10" cstate="print"/>
        <a:srcRect/>
        <a:stretch>
          <a:fillRect/>
        </a:stretch>
      </xdr:blipFill>
      <xdr:spPr bwMode="auto">
        <a:xfrm>
          <a:off x="342900" y="5600701"/>
          <a:ext cx="1447800" cy="10858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295275</xdr:colOff>
      <xdr:row>1</xdr:row>
      <xdr:rowOff>47625</xdr:rowOff>
    </xdr:from>
    <xdr:to>
      <xdr:col>1</xdr:col>
      <xdr:colOff>676275</xdr:colOff>
      <xdr:row>1</xdr:row>
      <xdr:rowOff>466725</xdr:rowOff>
    </xdr:to>
    <xdr:sp macro="" textlink="">
      <xdr:nvSpPr>
        <xdr:cNvPr id="5" name="Down Arrow 4"/>
        <xdr:cNvSpPr/>
      </xdr:nvSpPr>
      <xdr:spPr>
        <a:xfrm>
          <a:off x="561975" y="504825"/>
          <a:ext cx="381000" cy="419100"/>
        </a:xfrm>
        <a:prstGeom prst="downArrow">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26"/>
  <sheetViews>
    <sheetView tabSelected="1" workbookViewId="0">
      <selection activeCell="B1" sqref="B1:G1"/>
    </sheetView>
  </sheetViews>
  <sheetFormatPr defaultRowHeight="16.5"/>
  <cols>
    <col min="1" max="1" width="7" style="5" customWidth="1"/>
    <col min="2" max="4" width="9.140625" style="5"/>
    <col min="5" max="5" width="4.28515625" style="5" customWidth="1"/>
    <col min="6" max="9" width="9.140625" style="5"/>
    <col min="10" max="10" width="4.28515625" style="5" customWidth="1"/>
    <col min="11" max="14" width="9.140625" style="5"/>
    <col min="15" max="16" width="4.28515625" style="5" customWidth="1"/>
    <col min="17" max="18" width="9.140625" style="5"/>
    <col min="19" max="19" width="9.28515625" style="5" customWidth="1"/>
    <col min="20" max="16384" width="9.140625" style="5"/>
  </cols>
  <sheetData>
    <row r="1" spans="1:21" ht="31.5" customHeight="1">
      <c r="A1" s="1" t="s">
        <v>0</v>
      </c>
      <c r="B1" s="64"/>
      <c r="C1" s="65"/>
      <c r="D1" s="65"/>
      <c r="E1" s="65"/>
      <c r="F1" s="65"/>
      <c r="G1" s="66"/>
      <c r="H1" s="2" t="s">
        <v>1</v>
      </c>
      <c r="I1" s="3"/>
      <c r="J1" s="20"/>
      <c r="K1" s="14"/>
      <c r="L1" s="14"/>
      <c r="M1" s="14"/>
      <c r="N1" s="14"/>
      <c r="O1" s="14"/>
      <c r="P1" s="14"/>
      <c r="Q1" s="14"/>
      <c r="R1" s="14"/>
      <c r="S1" s="18"/>
      <c r="T1" s="14"/>
    </row>
    <row r="2" spans="1:21" ht="12.75" customHeight="1">
      <c r="A2" s="26"/>
      <c r="B2" s="27"/>
      <c r="C2" s="27"/>
      <c r="D2" s="27"/>
      <c r="E2" s="27"/>
      <c r="F2" s="27"/>
      <c r="G2" s="27"/>
      <c r="H2" s="28"/>
      <c r="I2" s="20"/>
      <c r="J2" s="20"/>
      <c r="K2" s="14"/>
      <c r="L2" s="14"/>
      <c r="M2" s="14"/>
      <c r="N2" s="14"/>
      <c r="O2" s="14"/>
      <c r="P2" s="14"/>
      <c r="Q2" s="14"/>
      <c r="R2" s="14"/>
      <c r="S2" s="18"/>
      <c r="T2" s="14"/>
    </row>
    <row r="3" spans="1:21" ht="54" customHeight="1">
      <c r="A3" s="74" t="s">
        <v>7</v>
      </c>
      <c r="B3" s="74"/>
      <c r="C3" s="74"/>
      <c r="D3" s="74"/>
      <c r="E3" s="74"/>
      <c r="F3" s="74"/>
      <c r="G3" s="74"/>
      <c r="H3" s="74"/>
      <c r="I3" s="74"/>
      <c r="J3" s="74"/>
      <c r="K3" s="74"/>
      <c r="L3" s="74"/>
      <c r="M3" s="74"/>
      <c r="N3" s="74"/>
      <c r="O3" s="14"/>
      <c r="P3" s="14"/>
      <c r="Q3" s="14"/>
      <c r="R3" s="14"/>
      <c r="S3" s="18"/>
      <c r="T3" s="14"/>
    </row>
    <row r="4" spans="1:21">
      <c r="A4" s="14"/>
      <c r="B4" s="14"/>
      <c r="C4" s="14"/>
      <c r="D4" s="14"/>
      <c r="E4" s="14"/>
      <c r="F4" s="14"/>
      <c r="G4" s="14"/>
      <c r="H4" s="14"/>
      <c r="I4" s="14"/>
      <c r="J4" s="14"/>
      <c r="K4" s="14"/>
      <c r="L4" s="14"/>
      <c r="M4" s="14"/>
      <c r="N4" s="14"/>
      <c r="O4" s="14"/>
      <c r="P4" s="14"/>
      <c r="Q4" s="69" t="s">
        <v>2</v>
      </c>
      <c r="R4" s="69"/>
      <c r="S4" s="19"/>
      <c r="T4" s="14"/>
    </row>
    <row r="5" spans="1:21" ht="102.75" customHeight="1">
      <c r="A5" s="22">
        <v>1</v>
      </c>
      <c r="B5" s="68"/>
      <c r="C5" s="68"/>
      <c r="D5" s="68"/>
      <c r="E5" s="21"/>
      <c r="F5" s="22">
        <v>2</v>
      </c>
      <c r="G5" s="68"/>
      <c r="H5" s="68"/>
      <c r="I5" s="68"/>
      <c r="J5" s="21"/>
      <c r="K5" s="22">
        <v>3</v>
      </c>
      <c r="L5" s="68"/>
      <c r="M5" s="68"/>
      <c r="N5" s="68"/>
      <c r="O5" s="21"/>
      <c r="Q5" s="70" t="s">
        <v>5</v>
      </c>
      <c r="R5" s="70"/>
      <c r="S5" s="17"/>
      <c r="T5" s="14"/>
    </row>
    <row r="6" spans="1:21">
      <c r="A6" s="6" t="s">
        <v>3</v>
      </c>
      <c r="B6" s="67"/>
      <c r="C6" s="67"/>
      <c r="D6" s="67"/>
      <c r="E6" s="25" t="str">
        <f>IF($B6="","",IF($B6="Monitor","OK","NO"))</f>
        <v/>
      </c>
      <c r="F6" s="6" t="s">
        <v>3</v>
      </c>
      <c r="G6" s="67"/>
      <c r="H6" s="67"/>
      <c r="I6" s="67"/>
      <c r="J6" s="25" t="str">
        <f>IF($G6="","",IF($G6="Tower case","OK","NO"))</f>
        <v/>
      </c>
      <c r="K6" s="6" t="s">
        <v>3</v>
      </c>
      <c r="L6" s="67"/>
      <c r="M6" s="67"/>
      <c r="N6" s="67"/>
      <c r="O6" s="25" t="str">
        <f>IF($L6="","",IF($L6="Keyboard","OK","NO"))</f>
        <v/>
      </c>
      <c r="P6" s="14"/>
      <c r="Q6" s="70"/>
      <c r="R6" s="70"/>
      <c r="S6" s="17"/>
      <c r="T6" s="14"/>
    </row>
    <row r="7" spans="1:21">
      <c r="A7" s="6" t="s">
        <v>4</v>
      </c>
      <c r="B7" s="67"/>
      <c r="C7" s="67"/>
      <c r="D7" s="67"/>
      <c r="E7" s="25" t="str">
        <f>IF($B7="","",IF($B7="Output","OK","NO"))</f>
        <v/>
      </c>
      <c r="F7" s="71"/>
      <c r="G7" s="72"/>
      <c r="H7" s="72"/>
      <c r="I7" s="72"/>
      <c r="J7" s="73"/>
      <c r="K7" s="6" t="s">
        <v>4</v>
      </c>
      <c r="L7" s="67"/>
      <c r="M7" s="67"/>
      <c r="N7" s="67"/>
      <c r="O7" s="25" t="str">
        <f>IF($L7="","",IF($L7="Input","OK","NO"))</f>
        <v/>
      </c>
      <c r="P7" s="14"/>
      <c r="Q7" s="70"/>
      <c r="R7" s="70"/>
      <c r="S7" s="17"/>
      <c r="T7" s="14"/>
    </row>
    <row r="8" spans="1:21">
      <c r="A8" s="14"/>
      <c r="B8" s="14"/>
      <c r="C8" s="14"/>
      <c r="D8" s="14"/>
      <c r="E8" s="14"/>
      <c r="F8" s="14"/>
      <c r="G8" s="14"/>
      <c r="H8" s="14"/>
      <c r="I8" s="14"/>
      <c r="J8" s="14"/>
      <c r="K8" s="14"/>
      <c r="L8" s="14"/>
      <c r="M8" s="14"/>
      <c r="N8" s="14"/>
      <c r="O8" s="14"/>
      <c r="P8" s="14"/>
      <c r="Q8" s="70"/>
      <c r="R8" s="70"/>
      <c r="S8" s="17"/>
      <c r="T8" s="14"/>
    </row>
    <row r="9" spans="1:21" ht="102.75" customHeight="1">
      <c r="A9" s="8">
        <v>4</v>
      </c>
      <c r="B9" s="68"/>
      <c r="C9" s="68"/>
      <c r="D9" s="68"/>
      <c r="E9" s="21"/>
      <c r="F9" s="22">
        <v>5</v>
      </c>
      <c r="G9" s="68"/>
      <c r="H9" s="68"/>
      <c r="I9" s="68"/>
      <c r="J9" s="21"/>
      <c r="K9" s="22">
        <v>6</v>
      </c>
      <c r="L9" s="68"/>
      <c r="M9" s="68"/>
      <c r="N9" s="68"/>
      <c r="O9" s="7"/>
      <c r="P9" s="14"/>
      <c r="Q9" s="15"/>
      <c r="R9" s="16"/>
      <c r="S9" s="17"/>
      <c r="T9" s="14"/>
      <c r="U9"/>
    </row>
    <row r="10" spans="1:21">
      <c r="A10" s="6" t="s">
        <v>3</v>
      </c>
      <c r="B10" s="67"/>
      <c r="C10" s="67"/>
      <c r="D10" s="67"/>
      <c r="E10" s="25" t="str">
        <f>IF($B10="","",IF($B10="Digital Camera","OK","NO"))</f>
        <v/>
      </c>
      <c r="F10" s="6" t="s">
        <v>3</v>
      </c>
      <c r="G10" s="67"/>
      <c r="H10" s="67"/>
      <c r="I10" s="67"/>
      <c r="J10" s="25" t="str">
        <f>IF($G10="","",IF($G10="Trackpad","OK","NO"))</f>
        <v/>
      </c>
      <c r="K10" s="6" t="s">
        <v>3</v>
      </c>
      <c r="L10" s="67"/>
      <c r="M10" s="67"/>
      <c r="N10" s="67"/>
      <c r="O10" s="25" t="str">
        <f>IF($L10="","",IF($L10="Mouse","OK","NO"))</f>
        <v/>
      </c>
      <c r="P10" s="14"/>
      <c r="Q10" s="15"/>
      <c r="R10" s="15"/>
      <c r="S10" s="16"/>
      <c r="T10" s="14"/>
    </row>
    <row r="11" spans="1:21">
      <c r="A11" s="6" t="s">
        <v>4</v>
      </c>
      <c r="B11" s="67"/>
      <c r="C11" s="67"/>
      <c r="D11" s="67"/>
      <c r="E11" s="25" t="str">
        <f>IF($B11="","",IF($B11="Input","OK","NO"))</f>
        <v/>
      </c>
      <c r="F11" s="6" t="s">
        <v>4</v>
      </c>
      <c r="G11" s="67"/>
      <c r="H11" s="67"/>
      <c r="I11" s="67"/>
      <c r="J11" s="25" t="str">
        <f>IF($G11="","",IF($G11="Input","OK","NO"))</f>
        <v/>
      </c>
      <c r="K11" s="6" t="s">
        <v>4</v>
      </c>
      <c r="L11" s="67"/>
      <c r="M11" s="67"/>
      <c r="N11" s="67"/>
      <c r="O11" s="25" t="str">
        <f>IF($L11="","",IF($L11="Input","OK","NO"))</f>
        <v/>
      </c>
      <c r="P11" s="14"/>
      <c r="Q11" s="15"/>
      <c r="R11" s="15"/>
      <c r="S11" s="16"/>
      <c r="T11" s="14"/>
    </row>
    <row r="12" spans="1:21">
      <c r="A12" s="14"/>
      <c r="B12" s="14"/>
      <c r="C12" s="14"/>
      <c r="D12" s="14"/>
      <c r="E12" s="23"/>
      <c r="F12" s="14"/>
      <c r="G12" s="14"/>
      <c r="H12" s="14"/>
      <c r="I12" s="14"/>
      <c r="J12" s="23"/>
      <c r="K12" s="14"/>
      <c r="L12" s="14"/>
      <c r="M12" s="14"/>
      <c r="N12" s="14"/>
      <c r="O12" s="23"/>
      <c r="P12" s="14"/>
      <c r="Q12" s="15"/>
      <c r="R12" s="16"/>
      <c r="S12" s="16"/>
      <c r="T12" s="14"/>
    </row>
    <row r="13" spans="1:21" ht="102.75" customHeight="1">
      <c r="A13" s="22">
        <v>7</v>
      </c>
      <c r="B13" s="68"/>
      <c r="C13" s="68"/>
      <c r="D13" s="68"/>
      <c r="E13" s="24"/>
      <c r="F13" s="22">
        <v>8</v>
      </c>
      <c r="G13" s="68"/>
      <c r="H13" s="68"/>
      <c r="I13" s="68"/>
      <c r="J13" s="12"/>
      <c r="K13" s="22">
        <v>9</v>
      </c>
      <c r="L13" s="68"/>
      <c r="M13" s="68"/>
      <c r="N13" s="68"/>
      <c r="O13" s="12"/>
      <c r="P13" s="15"/>
      <c r="Q13" s="14"/>
      <c r="R13" s="14"/>
      <c r="S13" s="14"/>
      <c r="T13" s="14"/>
    </row>
    <row r="14" spans="1:21">
      <c r="A14" s="6" t="s">
        <v>3</v>
      </c>
      <c r="B14" s="67"/>
      <c r="C14" s="67"/>
      <c r="D14" s="67"/>
      <c r="E14" s="25" t="str">
        <f>IF($B14="","",IF($B14="Scanner","OK","NO"))</f>
        <v/>
      </c>
      <c r="F14" s="6" t="s">
        <v>3</v>
      </c>
      <c r="G14" s="67"/>
      <c r="H14" s="67"/>
      <c r="I14" s="67"/>
      <c r="J14" s="25" t="str">
        <f>IF($G14="","",IF($G14="Speakers","OK","NO"))</f>
        <v/>
      </c>
      <c r="K14" s="6" t="s">
        <v>3</v>
      </c>
      <c r="L14" s="67"/>
      <c r="M14" s="67"/>
      <c r="N14" s="67"/>
      <c r="O14" s="25" t="str">
        <f>IF($L14="","",IF($L14="Printer","OK","NO"))</f>
        <v/>
      </c>
      <c r="P14" s="14"/>
      <c r="Q14" s="14"/>
      <c r="R14" s="14"/>
      <c r="S14" s="14"/>
      <c r="T14" s="14"/>
    </row>
    <row r="15" spans="1:21">
      <c r="A15" s="6" t="s">
        <v>4</v>
      </c>
      <c r="B15" s="67"/>
      <c r="C15" s="67"/>
      <c r="D15" s="67"/>
      <c r="E15" s="25" t="str">
        <f>IF($B15="","",IF($B15="Input","OK","NO"))</f>
        <v/>
      </c>
      <c r="F15" s="6" t="s">
        <v>4</v>
      </c>
      <c r="G15" s="67"/>
      <c r="H15" s="67"/>
      <c r="I15" s="67"/>
      <c r="J15" s="25" t="str">
        <f>IF($G15="","",IF($G15="Output","OK","NO"))</f>
        <v/>
      </c>
      <c r="K15" s="6" t="s">
        <v>4</v>
      </c>
      <c r="L15" s="67"/>
      <c r="M15" s="67"/>
      <c r="N15" s="67"/>
      <c r="O15" s="25" t="str">
        <f>IF($L15="","",IF($L15="Output","OK","NO"))</f>
        <v/>
      </c>
      <c r="P15" s="14"/>
      <c r="Q15" s="14"/>
      <c r="R15" s="14"/>
      <c r="S15" s="14"/>
      <c r="T15" s="14"/>
    </row>
    <row r="16" spans="1:21">
      <c r="A16" s="14"/>
      <c r="B16" s="14"/>
      <c r="C16" s="14"/>
      <c r="D16" s="14"/>
      <c r="E16" s="14"/>
      <c r="F16" s="14"/>
      <c r="G16" s="14"/>
      <c r="H16" s="14"/>
      <c r="I16" s="14"/>
      <c r="J16" s="14"/>
      <c r="K16" s="14"/>
      <c r="L16" s="14"/>
      <c r="M16" s="14"/>
      <c r="N16" s="14"/>
      <c r="O16" s="14"/>
      <c r="P16" s="14"/>
      <c r="Q16" s="14"/>
      <c r="R16" s="14"/>
      <c r="S16" s="14"/>
      <c r="T16" s="14"/>
    </row>
    <row r="17" spans="1:20">
      <c r="A17" s="14"/>
      <c r="B17" s="44" t="s">
        <v>32</v>
      </c>
      <c r="C17" s="44" t="s">
        <v>41</v>
      </c>
      <c r="D17" s="14"/>
      <c r="E17" s="14"/>
      <c r="F17" s="14"/>
      <c r="G17" s="14"/>
      <c r="H17" s="14"/>
      <c r="I17" s="14"/>
      <c r="J17" s="14"/>
      <c r="K17" s="14"/>
      <c r="L17" s="14"/>
      <c r="M17" s="14"/>
      <c r="N17" s="14"/>
      <c r="O17" s="14"/>
      <c r="P17" s="14"/>
      <c r="Q17" s="14"/>
      <c r="R17" s="14"/>
      <c r="S17" s="14"/>
      <c r="T17" s="14"/>
    </row>
    <row r="18" spans="1:20">
      <c r="A18" s="14"/>
      <c r="B18" s="44" t="s">
        <v>33</v>
      </c>
      <c r="C18" s="44" t="s">
        <v>42</v>
      </c>
      <c r="D18" s="14"/>
      <c r="E18" s="14"/>
      <c r="F18" s="14"/>
      <c r="G18" s="14"/>
      <c r="H18" s="14"/>
      <c r="I18" s="14"/>
      <c r="J18" s="14"/>
      <c r="K18" s="14"/>
      <c r="L18" s="14"/>
      <c r="M18" s="14"/>
      <c r="N18" s="14"/>
      <c r="O18" s="14"/>
      <c r="P18" s="14"/>
      <c r="Q18" s="14"/>
      <c r="R18" s="14"/>
      <c r="S18" s="14"/>
      <c r="T18" s="14"/>
    </row>
    <row r="19" spans="1:20">
      <c r="A19" s="14"/>
      <c r="B19" s="44" t="s">
        <v>34</v>
      </c>
      <c r="C19" s="44"/>
      <c r="D19" s="14"/>
      <c r="E19" s="14"/>
      <c r="F19" s="14"/>
      <c r="G19" s="14"/>
      <c r="H19" s="14"/>
      <c r="I19" s="14"/>
      <c r="J19" s="14"/>
      <c r="K19" s="14"/>
      <c r="L19" s="14"/>
      <c r="M19" s="14"/>
      <c r="N19" s="14"/>
      <c r="O19" s="14"/>
      <c r="P19" s="14"/>
      <c r="Q19" s="14"/>
      <c r="R19" s="14"/>
      <c r="S19" s="14"/>
      <c r="T19" s="14"/>
    </row>
    <row r="20" spans="1:20">
      <c r="A20" s="14"/>
      <c r="B20" s="44" t="s">
        <v>35</v>
      </c>
      <c r="C20" s="44"/>
      <c r="D20" s="14"/>
      <c r="E20" s="14"/>
      <c r="F20" s="14"/>
      <c r="G20" s="14"/>
      <c r="H20" s="14"/>
      <c r="I20" s="14"/>
      <c r="J20" s="14"/>
      <c r="K20" s="14"/>
      <c r="L20" s="14"/>
      <c r="M20" s="14"/>
      <c r="N20" s="14"/>
      <c r="O20" s="14"/>
      <c r="P20" s="14"/>
      <c r="Q20" s="14"/>
      <c r="R20" s="14"/>
      <c r="S20" s="14"/>
      <c r="T20" s="14"/>
    </row>
    <row r="21" spans="1:20">
      <c r="A21" s="14"/>
      <c r="B21" s="44" t="s">
        <v>36</v>
      </c>
      <c r="C21" s="44"/>
      <c r="D21" s="14"/>
      <c r="E21" s="14"/>
      <c r="F21" s="14"/>
      <c r="G21" s="14"/>
      <c r="H21" s="14"/>
      <c r="I21" s="14"/>
      <c r="J21" s="14"/>
      <c r="K21" s="14"/>
      <c r="L21" s="14"/>
      <c r="M21" s="14"/>
      <c r="N21" s="14"/>
      <c r="O21" s="14"/>
      <c r="P21" s="14"/>
      <c r="Q21" s="14"/>
      <c r="R21" s="14"/>
      <c r="S21" s="14"/>
      <c r="T21" s="14"/>
    </row>
    <row r="22" spans="1:20">
      <c r="A22" s="14"/>
      <c r="B22" s="44" t="s">
        <v>37</v>
      </c>
      <c r="C22" s="44"/>
      <c r="D22" s="14"/>
      <c r="E22" s="14"/>
      <c r="F22" s="14"/>
      <c r="G22" s="14"/>
      <c r="H22" s="14"/>
      <c r="I22" s="14"/>
      <c r="J22" s="14"/>
      <c r="K22" s="14"/>
      <c r="L22" s="14"/>
      <c r="M22" s="14"/>
      <c r="N22" s="14"/>
      <c r="O22" s="14"/>
      <c r="P22" s="14"/>
      <c r="Q22" s="14"/>
      <c r="R22" s="14"/>
      <c r="S22" s="14"/>
      <c r="T22" s="14"/>
    </row>
    <row r="23" spans="1:20">
      <c r="A23" s="14"/>
      <c r="B23" s="44" t="s">
        <v>38</v>
      </c>
      <c r="C23" s="44"/>
      <c r="D23" s="14"/>
      <c r="E23" s="14"/>
      <c r="F23" s="14"/>
      <c r="G23" s="14"/>
      <c r="H23" s="14"/>
      <c r="I23" s="14"/>
      <c r="J23" s="14"/>
      <c r="K23" s="14"/>
      <c r="L23" s="14"/>
      <c r="M23" s="14"/>
      <c r="N23" s="14"/>
      <c r="O23" s="14"/>
      <c r="P23" s="14"/>
      <c r="Q23" s="14"/>
      <c r="R23" s="14"/>
      <c r="S23" s="14"/>
      <c r="T23" s="14"/>
    </row>
    <row r="24" spans="1:20">
      <c r="A24" s="14"/>
      <c r="B24" s="44" t="s">
        <v>39</v>
      </c>
      <c r="C24" s="44"/>
      <c r="D24" s="14"/>
      <c r="E24" s="14"/>
      <c r="F24" s="14"/>
      <c r="G24" s="14"/>
      <c r="H24" s="14"/>
      <c r="I24" s="14"/>
      <c r="J24" s="14"/>
      <c r="K24" s="14"/>
      <c r="L24" s="14"/>
      <c r="M24" s="14"/>
      <c r="N24" s="14"/>
      <c r="O24" s="14"/>
      <c r="P24" s="14"/>
      <c r="Q24" s="14"/>
      <c r="R24" s="14"/>
      <c r="S24" s="14"/>
      <c r="T24" s="14"/>
    </row>
    <row r="25" spans="1:20">
      <c r="A25" s="14"/>
      <c r="B25" s="44" t="s">
        <v>40</v>
      </c>
      <c r="C25" s="44"/>
      <c r="D25" s="14"/>
      <c r="E25" s="14"/>
      <c r="F25" s="14"/>
      <c r="G25" s="14"/>
      <c r="H25" s="14"/>
      <c r="I25" s="14"/>
      <c r="J25" s="14"/>
      <c r="K25" s="14"/>
      <c r="L25" s="14"/>
      <c r="M25" s="14"/>
      <c r="N25" s="14"/>
      <c r="O25" s="14"/>
      <c r="P25" s="14"/>
      <c r="Q25" s="14"/>
      <c r="R25" s="14"/>
      <c r="S25" s="14"/>
      <c r="T25" s="14"/>
    </row>
    <row r="26" spans="1:20">
      <c r="A26" s="14"/>
      <c r="B26" s="14"/>
      <c r="C26" s="14"/>
      <c r="D26" s="14"/>
      <c r="E26" s="14"/>
      <c r="F26" s="14"/>
      <c r="G26" s="14"/>
      <c r="H26" s="14"/>
      <c r="I26" s="14"/>
      <c r="J26" s="14"/>
      <c r="K26" s="14"/>
      <c r="L26" s="14"/>
      <c r="M26" s="14"/>
      <c r="N26" s="14"/>
      <c r="O26" s="14"/>
      <c r="P26" s="14"/>
      <c r="Q26" s="14"/>
      <c r="R26" s="14"/>
      <c r="S26" s="14"/>
      <c r="T26" s="14"/>
    </row>
  </sheetData>
  <mergeCells count="31">
    <mergeCell ref="Q4:R4"/>
    <mergeCell ref="Q5:R8"/>
    <mergeCell ref="F7:J7"/>
    <mergeCell ref="A3:N3"/>
    <mergeCell ref="B14:D14"/>
    <mergeCell ref="G14:I14"/>
    <mergeCell ref="L14:N14"/>
    <mergeCell ref="B9:D9"/>
    <mergeCell ref="G9:I9"/>
    <mergeCell ref="L9:N9"/>
    <mergeCell ref="B10:D10"/>
    <mergeCell ref="G10:I10"/>
    <mergeCell ref="L10:N10"/>
    <mergeCell ref="B15:D15"/>
    <mergeCell ref="G15:I15"/>
    <mergeCell ref="L15:N15"/>
    <mergeCell ref="B11:D11"/>
    <mergeCell ref="G11:I11"/>
    <mergeCell ref="L11:N11"/>
    <mergeCell ref="B13:D13"/>
    <mergeCell ref="G13:I13"/>
    <mergeCell ref="L13:N13"/>
    <mergeCell ref="B1:G1"/>
    <mergeCell ref="G6:I6"/>
    <mergeCell ref="L6:N6"/>
    <mergeCell ref="L7:N7"/>
    <mergeCell ref="B5:D5"/>
    <mergeCell ref="G5:I5"/>
    <mergeCell ref="L5:N5"/>
    <mergeCell ref="B6:D6"/>
    <mergeCell ref="B7:D7"/>
  </mergeCells>
  <dataValidations count="2">
    <dataValidation type="list" allowBlank="1" showInputMessage="1" showErrorMessage="1" sqref="B6:D6 G6:I6 L6:N6 B10:D10 G10:I10 L10:N10 B14:D14 G14:I14 L14:N14">
      <formula1>$B$17:$B$25</formula1>
    </dataValidation>
    <dataValidation type="list" allowBlank="1" showInputMessage="1" showErrorMessage="1" sqref="B7:D7 L7:N7 B11:D11 G11:I11 L11:N11 B15:D15 G15:I15 L15:N15">
      <formula1>$C$17:$C$18</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N26"/>
  <sheetViews>
    <sheetView workbookViewId="0">
      <selection activeCell="F19" sqref="F19"/>
    </sheetView>
  </sheetViews>
  <sheetFormatPr defaultRowHeight="16.5"/>
  <cols>
    <col min="1" max="1" width="5.85546875" bestFit="1" customWidth="1"/>
    <col min="2" max="2" width="22.85546875" style="47" customWidth="1"/>
    <col min="3" max="3" width="4.5703125" style="4" customWidth="1"/>
    <col min="4" max="4" width="4.5703125" customWidth="1"/>
    <col min="5" max="5" width="22.85546875" style="47" customWidth="1"/>
    <col min="6" max="6" width="4.5703125" style="4" customWidth="1"/>
    <col min="7" max="7" width="4.5703125" customWidth="1"/>
    <col min="8" max="8" width="22.85546875" style="47" customWidth="1"/>
    <col min="9" max="9" width="4.5703125" style="4" customWidth="1"/>
  </cols>
  <sheetData>
    <row r="1" spans="1:14" ht="18" customHeight="1">
      <c r="A1" s="75" t="s">
        <v>45</v>
      </c>
      <c r="B1" s="75"/>
      <c r="C1" s="75"/>
      <c r="D1" s="75"/>
      <c r="E1" s="75"/>
      <c r="F1" s="75"/>
      <c r="G1" s="75"/>
      <c r="H1" s="75"/>
      <c r="I1" s="75"/>
      <c r="J1" s="15"/>
      <c r="K1" s="15"/>
      <c r="L1" s="15"/>
      <c r="M1" s="15"/>
      <c r="N1" s="15"/>
    </row>
    <row r="2" spans="1:14">
      <c r="A2" s="15"/>
      <c r="B2" s="50"/>
      <c r="C2" s="51"/>
      <c r="D2" s="15"/>
      <c r="E2" s="50"/>
      <c r="F2" s="51"/>
      <c r="G2" s="15"/>
      <c r="H2" s="50"/>
      <c r="I2" s="51"/>
      <c r="J2" s="15"/>
      <c r="K2" s="15"/>
      <c r="L2" s="15"/>
      <c r="M2" s="15"/>
      <c r="N2" s="15"/>
    </row>
    <row r="3" spans="1:14" ht="105" customHeight="1">
      <c r="A3" s="79">
        <v>1</v>
      </c>
      <c r="B3" s="76"/>
      <c r="C3" s="77"/>
      <c r="D3" s="79">
        <v>2</v>
      </c>
      <c r="E3" s="76"/>
      <c r="F3" s="77"/>
      <c r="G3" s="79">
        <v>3</v>
      </c>
      <c r="H3" s="76"/>
      <c r="I3" s="77"/>
      <c r="J3" s="15"/>
      <c r="K3" s="15"/>
      <c r="L3" s="15"/>
      <c r="M3" s="15"/>
      <c r="N3" s="15"/>
    </row>
    <row r="4" spans="1:14" s="29" customFormat="1" ht="18.75" customHeight="1">
      <c r="A4" s="79"/>
      <c r="B4" s="46"/>
      <c r="C4" s="45" t="str">
        <f>IF($B4="","",IF($B4="CPU","OK","NO"))</f>
        <v/>
      </c>
      <c r="D4" s="79"/>
      <c r="E4" s="46"/>
      <c r="F4" s="45" t="str">
        <f>IF($E4="","",IF($E4="BIOS","OK","NO"))</f>
        <v/>
      </c>
      <c r="G4" s="79"/>
      <c r="H4" s="46"/>
      <c r="I4" s="45" t="str">
        <f>IF($H4="","",IF($H4="power supply","OK","NO"))</f>
        <v/>
      </c>
      <c r="J4" s="48"/>
      <c r="K4" s="48"/>
      <c r="L4" s="48"/>
      <c r="M4" s="48"/>
      <c r="N4" s="48"/>
    </row>
    <row r="5" spans="1:14" ht="15" customHeight="1">
      <c r="A5" s="52"/>
      <c r="B5" s="53"/>
      <c r="C5" s="54"/>
      <c r="D5" s="52"/>
      <c r="E5" s="53"/>
      <c r="F5" s="54"/>
      <c r="G5" s="52"/>
      <c r="H5" s="53"/>
      <c r="I5" s="54"/>
      <c r="J5" s="49"/>
      <c r="K5" s="15"/>
      <c r="L5" s="15"/>
      <c r="M5" s="15"/>
      <c r="N5" s="15"/>
    </row>
    <row r="6" spans="1:14" ht="105" customHeight="1">
      <c r="A6" s="79">
        <v>4</v>
      </c>
      <c r="B6" s="78"/>
      <c r="C6" s="78"/>
      <c r="D6" s="79">
        <v>5</v>
      </c>
      <c r="E6" s="78"/>
      <c r="F6" s="78"/>
      <c r="G6" s="79">
        <v>6</v>
      </c>
      <c r="H6" s="78"/>
      <c r="I6" s="78"/>
      <c r="J6" s="15"/>
      <c r="K6" s="15"/>
      <c r="L6" s="15"/>
      <c r="M6" s="15"/>
      <c r="N6" s="15"/>
    </row>
    <row r="7" spans="1:14" s="29" customFormat="1" ht="18.75" customHeight="1">
      <c r="A7" s="79"/>
      <c r="B7" s="46"/>
      <c r="C7" s="45" t="str">
        <f>IF($B7="","",IF($B7="hard drive","OK","NO"))</f>
        <v/>
      </c>
      <c r="D7" s="79"/>
      <c r="E7" s="46"/>
      <c r="F7" s="45" t="str">
        <f>IF($E7="","",IF($E7="modem","OK","NO"))</f>
        <v/>
      </c>
      <c r="G7" s="79"/>
      <c r="H7" s="46"/>
      <c r="I7" s="45" t="str">
        <f>IF($H7="","",IF($H7="ROM","OK","NO"))</f>
        <v/>
      </c>
      <c r="J7" s="48"/>
      <c r="K7" s="48"/>
      <c r="L7" s="48"/>
      <c r="M7" s="48"/>
      <c r="N7" s="48"/>
    </row>
    <row r="8" spans="1:14">
      <c r="A8" s="15"/>
      <c r="B8" s="50"/>
      <c r="C8" s="51"/>
      <c r="D8" s="15"/>
      <c r="E8" s="50"/>
      <c r="F8" s="51"/>
      <c r="G8" s="15"/>
      <c r="H8" s="50"/>
      <c r="I8" s="51"/>
      <c r="J8" s="15"/>
      <c r="K8" s="15"/>
      <c r="L8" s="15"/>
      <c r="M8" s="15"/>
      <c r="N8" s="15"/>
    </row>
    <row r="9" spans="1:14" ht="105" customHeight="1">
      <c r="A9" s="79">
        <v>7</v>
      </c>
      <c r="B9" s="78"/>
      <c r="C9" s="78"/>
      <c r="D9" s="79">
        <v>8</v>
      </c>
      <c r="E9" s="78"/>
      <c r="F9" s="78"/>
      <c r="G9" s="79">
        <v>9</v>
      </c>
      <c r="H9" s="78"/>
      <c r="I9" s="78"/>
      <c r="J9" s="15"/>
      <c r="K9" s="15"/>
      <c r="L9" s="15"/>
      <c r="M9" s="15"/>
      <c r="N9" s="15"/>
    </row>
    <row r="10" spans="1:14" s="29" customFormat="1" ht="18.75" customHeight="1">
      <c r="A10" s="79"/>
      <c r="B10" s="46"/>
      <c r="C10" s="45" t="str">
        <f>IF($B10="","",IF($B10="video card","OK","NO"))</f>
        <v/>
      </c>
      <c r="D10" s="79"/>
      <c r="E10" s="46"/>
      <c r="F10" s="45" t="str">
        <f>IF($E10="","",IF($E10="motherboard","OK","NO"))</f>
        <v/>
      </c>
      <c r="G10" s="79"/>
      <c r="H10" s="46"/>
      <c r="I10" s="45" t="str">
        <f>IF($H10="","",IF($H10="RAM","OK","NO"))</f>
        <v/>
      </c>
      <c r="J10" s="48"/>
      <c r="K10" s="48"/>
      <c r="L10" s="48"/>
      <c r="M10" s="48"/>
      <c r="N10" s="48"/>
    </row>
    <row r="11" spans="1:14">
      <c r="A11" s="15"/>
      <c r="B11" s="50"/>
      <c r="C11" s="51"/>
      <c r="D11" s="15"/>
      <c r="E11" s="50"/>
      <c r="F11" s="51"/>
      <c r="G11" s="15"/>
      <c r="H11" s="50"/>
      <c r="I11" s="51"/>
      <c r="J11" s="15"/>
      <c r="K11" s="15"/>
      <c r="L11" s="15"/>
      <c r="M11" s="15"/>
      <c r="N11" s="15"/>
    </row>
    <row r="12" spans="1:14" ht="105" customHeight="1">
      <c r="A12" s="79">
        <v>10</v>
      </c>
      <c r="B12" s="78"/>
      <c r="C12" s="78"/>
      <c r="D12" s="15"/>
      <c r="E12" s="50"/>
      <c r="F12" s="51"/>
      <c r="G12" s="15"/>
      <c r="H12" s="50"/>
      <c r="I12" s="51"/>
      <c r="J12" s="15"/>
      <c r="K12" s="15"/>
      <c r="L12" s="15"/>
      <c r="M12" s="15"/>
      <c r="N12" s="15"/>
    </row>
    <row r="13" spans="1:14" s="29" customFormat="1" ht="18.75" customHeight="1">
      <c r="A13" s="79"/>
      <c r="B13" s="46"/>
      <c r="C13" s="45" t="str">
        <f>IF($B13="","",IF($B13="ports","OK","NO"))</f>
        <v/>
      </c>
      <c r="D13" s="48"/>
      <c r="E13" s="33"/>
      <c r="F13" s="55"/>
      <c r="G13" s="48"/>
      <c r="H13" s="33"/>
      <c r="I13" s="55"/>
      <c r="J13" s="48"/>
      <c r="K13" s="48"/>
      <c r="L13" s="48"/>
      <c r="M13" s="48"/>
      <c r="N13" s="48"/>
    </row>
    <row r="14" spans="1:14">
      <c r="A14" s="15"/>
      <c r="B14" s="50"/>
      <c r="C14" s="51"/>
      <c r="D14" s="15"/>
      <c r="E14" s="50"/>
      <c r="F14" s="51"/>
      <c r="G14" s="15"/>
      <c r="H14" s="50"/>
      <c r="I14" s="51"/>
      <c r="J14" s="15"/>
      <c r="K14" s="15"/>
      <c r="L14" s="15"/>
      <c r="M14" s="15"/>
      <c r="N14" s="15"/>
    </row>
    <row r="15" spans="1:14">
      <c r="A15" s="15"/>
      <c r="B15" s="50"/>
      <c r="C15" s="51"/>
      <c r="D15" s="15"/>
      <c r="E15" s="50"/>
      <c r="F15" s="51"/>
      <c r="G15" s="15"/>
      <c r="H15" s="50"/>
      <c r="I15" s="51"/>
      <c r="J15" s="15"/>
      <c r="K15" s="15"/>
      <c r="L15" s="15"/>
      <c r="M15" s="15"/>
      <c r="N15" s="15"/>
    </row>
    <row r="16" spans="1:14">
      <c r="A16" s="15"/>
      <c r="B16" s="50"/>
      <c r="C16" s="51"/>
      <c r="D16" s="15"/>
      <c r="E16" s="50"/>
      <c r="F16" s="51"/>
      <c r="G16" s="15"/>
      <c r="H16" s="50"/>
      <c r="I16" s="51"/>
      <c r="J16" s="15"/>
      <c r="K16" s="15"/>
      <c r="L16" s="15"/>
      <c r="M16" s="15"/>
      <c r="N16" s="15"/>
    </row>
    <row r="17" spans="1:14">
      <c r="A17" s="15"/>
      <c r="B17" s="56" t="s">
        <v>25</v>
      </c>
      <c r="C17" s="51"/>
      <c r="D17" s="15"/>
      <c r="E17" s="50"/>
      <c r="F17" s="51"/>
      <c r="G17" s="15"/>
      <c r="H17" s="50"/>
      <c r="I17" s="51"/>
      <c r="J17" s="15"/>
      <c r="K17" s="15"/>
      <c r="L17" s="15"/>
      <c r="M17" s="15"/>
      <c r="N17" s="15"/>
    </row>
    <row r="18" spans="1:14">
      <c r="A18" s="15"/>
      <c r="B18" s="56" t="s">
        <v>20</v>
      </c>
      <c r="C18" s="51"/>
      <c r="D18" s="15"/>
      <c r="E18" s="50"/>
      <c r="F18" s="51"/>
      <c r="G18" s="15"/>
      <c r="H18" s="50"/>
      <c r="I18" s="51"/>
      <c r="J18" s="15"/>
      <c r="K18" s="15"/>
      <c r="L18" s="15"/>
      <c r="M18" s="15"/>
      <c r="N18" s="15"/>
    </row>
    <row r="19" spans="1:14">
      <c r="A19" s="15"/>
      <c r="B19" s="56" t="s">
        <v>18</v>
      </c>
      <c r="C19" s="51"/>
      <c r="D19" s="15"/>
      <c r="E19" s="50"/>
      <c r="F19" s="51"/>
      <c r="G19" s="15"/>
      <c r="H19" s="50"/>
      <c r="I19" s="51"/>
      <c r="J19" s="15"/>
      <c r="K19" s="15"/>
      <c r="L19" s="15"/>
      <c r="M19" s="15"/>
      <c r="N19" s="15"/>
    </row>
    <row r="20" spans="1:14">
      <c r="A20" s="15"/>
      <c r="B20" s="56" t="s">
        <v>23</v>
      </c>
      <c r="C20" s="51"/>
      <c r="D20" s="15"/>
      <c r="E20" s="50"/>
      <c r="F20" s="51"/>
      <c r="G20" s="15"/>
      <c r="H20" s="50"/>
      <c r="I20" s="51"/>
      <c r="J20" s="15"/>
      <c r="K20" s="15"/>
      <c r="L20" s="15"/>
      <c r="M20" s="15"/>
      <c r="N20" s="15"/>
    </row>
    <row r="21" spans="1:14">
      <c r="A21" s="15"/>
      <c r="B21" s="56" t="s">
        <v>21</v>
      </c>
      <c r="C21" s="51"/>
      <c r="D21" s="15"/>
      <c r="E21" s="50"/>
      <c r="F21" s="51"/>
      <c r="G21" s="15"/>
      <c r="H21" s="50"/>
      <c r="I21" s="51"/>
      <c r="J21" s="15"/>
      <c r="K21" s="15"/>
      <c r="L21" s="15"/>
      <c r="M21" s="15"/>
      <c r="N21" s="15"/>
    </row>
    <row r="22" spans="1:14">
      <c r="A22" s="15"/>
      <c r="B22" s="56" t="s">
        <v>26</v>
      </c>
      <c r="C22" s="51"/>
      <c r="D22" s="15"/>
      <c r="E22" s="50"/>
      <c r="F22" s="51"/>
      <c r="G22" s="15"/>
      <c r="H22" s="50"/>
      <c r="I22" s="51"/>
      <c r="J22" s="15"/>
      <c r="K22" s="15"/>
      <c r="L22" s="15"/>
      <c r="M22" s="15"/>
      <c r="N22" s="15"/>
    </row>
    <row r="23" spans="1:14">
      <c r="A23" s="15"/>
      <c r="B23" s="56" t="s">
        <v>22</v>
      </c>
      <c r="C23" s="51"/>
      <c r="D23" s="15"/>
      <c r="E23" s="50"/>
      <c r="F23" s="51"/>
      <c r="G23" s="15"/>
      <c r="H23" s="50"/>
      <c r="I23" s="51"/>
      <c r="J23" s="15"/>
      <c r="K23" s="15"/>
      <c r="L23" s="15"/>
      <c r="M23" s="15"/>
      <c r="N23" s="15"/>
    </row>
    <row r="24" spans="1:14">
      <c r="A24" s="15"/>
      <c r="B24" s="56" t="s">
        <v>43</v>
      </c>
      <c r="C24" s="51"/>
      <c r="D24" s="15"/>
      <c r="E24" s="50"/>
      <c r="F24" s="51"/>
      <c r="G24" s="15"/>
      <c r="H24" s="50"/>
      <c r="I24" s="51"/>
      <c r="J24" s="15"/>
      <c r="K24" s="15"/>
      <c r="L24" s="15"/>
      <c r="M24" s="15"/>
      <c r="N24" s="15"/>
    </row>
    <row r="25" spans="1:14">
      <c r="A25" s="15"/>
      <c r="B25" s="56" t="s">
        <v>24</v>
      </c>
      <c r="C25" s="51"/>
      <c r="D25" s="15"/>
      <c r="E25" s="50"/>
      <c r="F25" s="51"/>
      <c r="G25" s="15"/>
      <c r="H25" s="50"/>
      <c r="I25" s="51"/>
      <c r="J25" s="15"/>
      <c r="K25" s="15"/>
      <c r="L25" s="15"/>
      <c r="M25" s="15"/>
      <c r="N25" s="15"/>
    </row>
    <row r="26" spans="1:14">
      <c r="A26" s="15"/>
      <c r="B26" s="56" t="s">
        <v>19</v>
      </c>
      <c r="C26" s="51"/>
      <c r="D26" s="15"/>
      <c r="E26" s="50"/>
      <c r="F26" s="51"/>
      <c r="G26" s="15"/>
      <c r="H26" s="50"/>
      <c r="I26" s="51"/>
      <c r="J26" s="15"/>
      <c r="K26" s="15"/>
      <c r="L26" s="15"/>
      <c r="M26" s="15"/>
      <c r="N26" s="15"/>
    </row>
  </sheetData>
  <mergeCells count="21">
    <mergeCell ref="A9:A10"/>
    <mergeCell ref="A12:A13"/>
    <mergeCell ref="B3:C3"/>
    <mergeCell ref="E3:F3"/>
    <mergeCell ref="B12:C12"/>
    <mergeCell ref="A3:A4"/>
    <mergeCell ref="D3:D4"/>
    <mergeCell ref="A6:A7"/>
    <mergeCell ref="D6:D7"/>
    <mergeCell ref="B9:C9"/>
    <mergeCell ref="E9:F9"/>
    <mergeCell ref="H9:I9"/>
    <mergeCell ref="G9:G10"/>
    <mergeCell ref="D9:D10"/>
    <mergeCell ref="A1:I1"/>
    <mergeCell ref="H3:I3"/>
    <mergeCell ref="B6:C6"/>
    <mergeCell ref="E6:F6"/>
    <mergeCell ref="H6:I6"/>
    <mergeCell ref="G3:G4"/>
    <mergeCell ref="G6:G7"/>
  </mergeCells>
  <conditionalFormatting sqref="F2:F1048576 I2:I1048576 C2:C1048576">
    <cfRule type="containsText" dxfId="3" priority="2" operator="containsText" text="NO">
      <formula>NOT(ISERROR(SEARCH("NO",C2)))</formula>
    </cfRule>
    <cfRule type="containsText" dxfId="2" priority="1" operator="containsText" text="OK">
      <formula>NOT(ISERROR(SEARCH("OK",C2)))</formula>
    </cfRule>
  </conditionalFormatting>
  <dataValidations count="1">
    <dataValidation type="list" allowBlank="1" showInputMessage="1" showErrorMessage="1" sqref="B4 E4 H4 B7 E7 H7 B10 E10 H10 B13">
      <formula1>$B$17:$B$26</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L26"/>
  <sheetViews>
    <sheetView topLeftCell="A7" workbookViewId="0">
      <selection activeCell="B11" sqref="B11"/>
    </sheetView>
  </sheetViews>
  <sheetFormatPr defaultRowHeight="16.5"/>
  <cols>
    <col min="1" max="1" width="4" style="40" customWidth="1"/>
    <col min="2" max="2" width="14.7109375" style="5" customWidth="1"/>
    <col min="3" max="3" width="46.42578125" style="30" customWidth="1"/>
    <col min="4" max="4" width="4.85546875" style="31" customWidth="1"/>
    <col min="5" max="16384" width="9.140625" style="5"/>
  </cols>
  <sheetData>
    <row r="1" spans="1:12" ht="36" customHeight="1">
      <c r="A1" s="80" t="s">
        <v>30</v>
      </c>
      <c r="B1" s="80"/>
      <c r="C1" s="80"/>
      <c r="D1" s="80"/>
      <c r="E1" s="14"/>
      <c r="F1" s="14"/>
      <c r="G1" s="14"/>
      <c r="H1" s="14"/>
      <c r="I1" s="14"/>
      <c r="J1" s="14"/>
      <c r="K1" s="14"/>
      <c r="L1" s="14"/>
    </row>
    <row r="2" spans="1:12" ht="42" customHeight="1">
      <c r="A2" s="57"/>
      <c r="B2" s="14"/>
      <c r="C2" s="58"/>
      <c r="D2" s="59"/>
      <c r="E2" s="14"/>
      <c r="F2" s="14"/>
      <c r="G2" s="14"/>
      <c r="H2" s="14"/>
      <c r="I2" s="14"/>
      <c r="J2" s="14"/>
      <c r="K2" s="14"/>
      <c r="L2" s="14"/>
    </row>
    <row r="3" spans="1:12">
      <c r="A3" s="39" t="s">
        <v>28</v>
      </c>
      <c r="B3" s="34" t="s">
        <v>0</v>
      </c>
      <c r="C3" s="35" t="s">
        <v>29</v>
      </c>
      <c r="D3" s="36"/>
      <c r="E3" s="14"/>
      <c r="F3" s="14"/>
      <c r="G3" s="14"/>
      <c r="H3" s="14"/>
      <c r="I3" s="14"/>
      <c r="J3" s="14"/>
      <c r="K3" s="14"/>
      <c r="L3" s="14"/>
    </row>
    <row r="4" spans="1:12" s="32" customFormat="1" ht="33" customHeight="1">
      <c r="A4" s="38">
        <v>1</v>
      </c>
      <c r="B4" s="41"/>
      <c r="C4" s="37" t="s">
        <v>8</v>
      </c>
      <c r="D4" s="42" t="str">
        <f>IF($B4="","",IF($B4="modem","OK","NO"))</f>
        <v/>
      </c>
      <c r="E4" s="60"/>
      <c r="F4" s="60"/>
      <c r="G4" s="60"/>
      <c r="H4" s="60"/>
      <c r="I4" s="60"/>
      <c r="J4" s="60"/>
      <c r="K4" s="60"/>
      <c r="L4" s="60"/>
    </row>
    <row r="5" spans="1:12" s="32" customFormat="1" ht="33" customHeight="1">
      <c r="A5" s="38">
        <v>2</v>
      </c>
      <c r="B5" s="41"/>
      <c r="C5" s="37" t="s">
        <v>9</v>
      </c>
      <c r="D5" s="42" t="str">
        <f>IF($B5="","",IF($B5="BIOS","OK","NO"))</f>
        <v/>
      </c>
      <c r="E5" s="60"/>
      <c r="F5" s="60"/>
      <c r="G5" s="60"/>
      <c r="H5" s="60"/>
      <c r="I5" s="60"/>
      <c r="J5" s="60"/>
      <c r="K5" s="60"/>
      <c r="L5" s="60"/>
    </row>
    <row r="6" spans="1:12" s="32" customFormat="1" ht="33" customHeight="1">
      <c r="A6" s="38">
        <v>3</v>
      </c>
      <c r="B6" s="41"/>
      <c r="C6" s="37" t="s">
        <v>10</v>
      </c>
      <c r="D6" s="42" t="str">
        <f>IF($B6="","",IF($B6="CPU","OK","NO"))</f>
        <v/>
      </c>
      <c r="E6" s="60"/>
      <c r="F6" s="60"/>
      <c r="G6" s="60"/>
      <c r="H6" s="60"/>
      <c r="I6" s="60"/>
      <c r="J6" s="60"/>
      <c r="K6" s="60"/>
      <c r="L6" s="60"/>
    </row>
    <row r="7" spans="1:12" s="32" customFormat="1" ht="33" customHeight="1">
      <c r="A7" s="38">
        <v>4</v>
      </c>
      <c r="B7" s="41"/>
      <c r="C7" s="37" t="s">
        <v>11</v>
      </c>
      <c r="D7" s="42" t="str">
        <f>IF($B7="","",IF($B7="ROM","OK","NO"))</f>
        <v/>
      </c>
      <c r="E7" s="60"/>
      <c r="F7" s="60"/>
      <c r="G7" s="60"/>
      <c r="H7" s="60"/>
      <c r="I7" s="60"/>
      <c r="J7" s="60"/>
      <c r="K7" s="60"/>
      <c r="L7" s="60"/>
    </row>
    <row r="8" spans="1:12" s="32" customFormat="1" ht="33" customHeight="1">
      <c r="A8" s="38">
        <v>5</v>
      </c>
      <c r="B8" s="41"/>
      <c r="C8" s="37" t="s">
        <v>12</v>
      </c>
      <c r="D8" s="42" t="str">
        <f>IF($B8="","",IF($B8="hard drive","OK","NO"))</f>
        <v/>
      </c>
      <c r="E8" s="60"/>
      <c r="F8" s="60"/>
      <c r="G8" s="60"/>
      <c r="H8" s="60"/>
      <c r="I8" s="60"/>
      <c r="J8" s="60"/>
      <c r="K8" s="60"/>
      <c r="L8" s="60"/>
    </row>
    <row r="9" spans="1:12" s="32" customFormat="1" ht="33" customHeight="1">
      <c r="A9" s="38">
        <v>6</v>
      </c>
      <c r="B9" s="41"/>
      <c r="C9" s="37" t="s">
        <v>13</v>
      </c>
      <c r="D9" s="42" t="str">
        <f>IF($B9="","",IF($B9="RAM","OK","NO"))</f>
        <v/>
      </c>
      <c r="E9" s="60"/>
      <c r="F9" s="60"/>
      <c r="G9" s="60"/>
      <c r="H9" s="60"/>
      <c r="I9" s="60"/>
      <c r="J9" s="60"/>
      <c r="K9" s="60"/>
      <c r="L9" s="60"/>
    </row>
    <row r="10" spans="1:12" s="32" customFormat="1" ht="33" customHeight="1">
      <c r="A10" s="38">
        <v>7</v>
      </c>
      <c r="B10" s="41"/>
      <c r="C10" s="37" t="s">
        <v>14</v>
      </c>
      <c r="D10" s="42" t="str">
        <f>IF($B10="","",IF($B10="motherboard","OK","NO"))</f>
        <v/>
      </c>
      <c r="E10" s="60"/>
      <c r="F10" s="60"/>
      <c r="G10" s="60"/>
      <c r="H10" s="60"/>
      <c r="I10" s="60"/>
      <c r="J10" s="60"/>
      <c r="K10" s="60"/>
      <c r="L10" s="60"/>
    </row>
    <row r="11" spans="1:12" s="32" customFormat="1" ht="33" customHeight="1">
      <c r="A11" s="38">
        <v>8</v>
      </c>
      <c r="B11" s="41"/>
      <c r="C11" s="37" t="s">
        <v>15</v>
      </c>
      <c r="D11" s="42" t="str">
        <f>IF($B11="","",IF($B11="power supply","OK","NO"))</f>
        <v/>
      </c>
      <c r="E11" s="60"/>
      <c r="F11" s="60"/>
      <c r="G11" s="60"/>
      <c r="H11" s="60"/>
      <c r="I11" s="60"/>
      <c r="J11" s="60"/>
      <c r="K11" s="60"/>
      <c r="L11" s="60"/>
    </row>
    <row r="12" spans="1:12" s="32" customFormat="1" ht="33" customHeight="1">
      <c r="A12" s="38">
        <v>9</v>
      </c>
      <c r="B12" s="41"/>
      <c r="C12" s="37" t="s">
        <v>16</v>
      </c>
      <c r="D12" s="42" t="str">
        <f>IF($B12="","",IF($B12="video card","OK","NO"))</f>
        <v/>
      </c>
      <c r="E12" s="60"/>
      <c r="F12" s="60"/>
      <c r="G12" s="60"/>
      <c r="H12" s="60"/>
      <c r="I12" s="60"/>
      <c r="J12" s="60"/>
      <c r="K12" s="60"/>
      <c r="L12" s="60"/>
    </row>
    <row r="13" spans="1:12" s="32" customFormat="1" ht="33" customHeight="1">
      <c r="A13" s="38">
        <v>10</v>
      </c>
      <c r="B13" s="41"/>
      <c r="C13" s="37" t="s">
        <v>17</v>
      </c>
      <c r="D13" s="42" t="str">
        <f>IF($B13="","",IF($B13="port","OK","NO"))</f>
        <v/>
      </c>
      <c r="E13" s="60"/>
      <c r="F13" s="60"/>
      <c r="G13" s="60"/>
      <c r="H13" s="60"/>
      <c r="I13" s="60"/>
      <c r="J13" s="60"/>
      <c r="K13" s="60"/>
      <c r="L13" s="60"/>
    </row>
    <row r="14" spans="1:12">
      <c r="A14" s="57"/>
      <c r="B14" s="14"/>
      <c r="C14" s="58"/>
      <c r="D14" s="59"/>
      <c r="E14" s="14"/>
      <c r="F14" s="14"/>
      <c r="G14" s="14"/>
      <c r="H14" s="14"/>
      <c r="I14" s="14"/>
      <c r="J14" s="14"/>
      <c r="K14" s="14"/>
      <c r="L14" s="14"/>
    </row>
    <row r="15" spans="1:12">
      <c r="A15" s="57"/>
      <c r="B15" s="14"/>
      <c r="C15" s="58"/>
      <c r="D15" s="59"/>
      <c r="E15" s="14"/>
      <c r="F15" s="14"/>
      <c r="G15" s="14"/>
      <c r="H15" s="14"/>
      <c r="I15" s="14"/>
      <c r="J15" s="14"/>
      <c r="K15" s="14"/>
      <c r="L15" s="14"/>
    </row>
    <row r="16" spans="1:12">
      <c r="A16" s="61" t="s">
        <v>18</v>
      </c>
      <c r="B16" s="14"/>
      <c r="C16" s="58"/>
      <c r="D16" s="59"/>
      <c r="E16" s="14"/>
      <c r="F16" s="14"/>
      <c r="G16" s="14"/>
      <c r="H16" s="14"/>
      <c r="I16" s="14"/>
      <c r="J16" s="14"/>
      <c r="K16" s="14"/>
      <c r="L16" s="14"/>
    </row>
    <row r="17" spans="1:12">
      <c r="A17" s="61" t="s">
        <v>19</v>
      </c>
      <c r="B17" s="14"/>
      <c r="C17" s="58"/>
      <c r="D17" s="59"/>
      <c r="E17" s="14"/>
      <c r="F17" s="14"/>
      <c r="G17" s="14"/>
      <c r="H17" s="14"/>
      <c r="I17" s="14"/>
      <c r="J17" s="14"/>
      <c r="K17" s="14"/>
      <c r="L17" s="14"/>
    </row>
    <row r="18" spans="1:12">
      <c r="A18" s="61" t="s">
        <v>20</v>
      </c>
      <c r="B18" s="14"/>
      <c r="C18" s="58"/>
      <c r="D18" s="59"/>
      <c r="E18" s="14"/>
      <c r="F18" s="14"/>
      <c r="G18" s="14"/>
      <c r="H18" s="14"/>
      <c r="I18" s="14"/>
      <c r="J18" s="14"/>
      <c r="K18" s="14"/>
      <c r="L18" s="14"/>
    </row>
    <row r="19" spans="1:12">
      <c r="A19" s="61" t="s">
        <v>21</v>
      </c>
      <c r="B19" s="14"/>
      <c r="C19" s="58"/>
      <c r="D19" s="59"/>
      <c r="E19" s="14"/>
      <c r="F19" s="14"/>
      <c r="G19" s="14"/>
      <c r="H19" s="14"/>
      <c r="I19" s="14"/>
      <c r="J19" s="14"/>
      <c r="K19" s="14"/>
      <c r="L19" s="14"/>
    </row>
    <row r="20" spans="1:12">
      <c r="A20" s="61" t="s">
        <v>22</v>
      </c>
      <c r="B20" s="14"/>
      <c r="C20" s="58"/>
      <c r="D20" s="59"/>
      <c r="E20" s="14"/>
      <c r="F20" s="14"/>
      <c r="G20" s="14"/>
      <c r="H20" s="14"/>
      <c r="I20" s="14"/>
      <c r="J20" s="14"/>
      <c r="K20" s="14"/>
      <c r="L20" s="14"/>
    </row>
    <row r="21" spans="1:12">
      <c r="A21" s="61" t="s">
        <v>23</v>
      </c>
      <c r="B21" s="14"/>
      <c r="C21" s="58"/>
      <c r="D21" s="59"/>
      <c r="E21" s="14"/>
      <c r="F21" s="14"/>
      <c r="G21" s="14"/>
      <c r="H21" s="14"/>
      <c r="I21" s="14"/>
      <c r="J21" s="14"/>
      <c r="K21" s="14"/>
      <c r="L21" s="14"/>
    </row>
    <row r="22" spans="1:12">
      <c r="A22" s="61" t="s">
        <v>24</v>
      </c>
      <c r="B22" s="14"/>
      <c r="C22" s="58"/>
      <c r="D22" s="59"/>
      <c r="E22" s="14"/>
      <c r="F22" s="14"/>
      <c r="G22" s="14"/>
      <c r="H22" s="14"/>
      <c r="I22" s="14"/>
      <c r="J22" s="14"/>
      <c r="K22" s="14"/>
      <c r="L22" s="14"/>
    </row>
    <row r="23" spans="1:12">
      <c r="A23" s="61" t="s">
        <v>25</v>
      </c>
      <c r="B23" s="14"/>
      <c r="C23" s="58"/>
      <c r="D23" s="59"/>
      <c r="E23" s="14"/>
      <c r="F23" s="14"/>
      <c r="G23" s="14"/>
      <c r="H23" s="14"/>
      <c r="I23" s="14"/>
      <c r="J23" s="14"/>
      <c r="K23" s="14"/>
      <c r="L23" s="14"/>
    </row>
    <row r="24" spans="1:12">
      <c r="A24" s="61" t="s">
        <v>26</v>
      </c>
      <c r="B24" s="14"/>
      <c r="C24" s="58"/>
      <c r="D24" s="59"/>
      <c r="E24" s="14"/>
      <c r="F24" s="14"/>
      <c r="G24" s="14"/>
      <c r="H24" s="14"/>
      <c r="I24" s="14"/>
      <c r="J24" s="14"/>
      <c r="K24" s="14"/>
      <c r="L24" s="14"/>
    </row>
    <row r="25" spans="1:12">
      <c r="A25" s="61" t="s">
        <v>27</v>
      </c>
      <c r="B25" s="14"/>
      <c r="C25" s="58"/>
      <c r="D25" s="59"/>
      <c r="E25" s="14"/>
      <c r="F25" s="14"/>
      <c r="G25" s="14"/>
      <c r="H25" s="14"/>
      <c r="I25" s="14"/>
      <c r="J25" s="14"/>
      <c r="K25" s="14"/>
      <c r="L25" s="14"/>
    </row>
    <row r="26" spans="1:12">
      <c r="A26" s="57"/>
      <c r="B26" s="14"/>
      <c r="C26" s="58"/>
      <c r="D26" s="59"/>
      <c r="E26" s="14"/>
      <c r="F26" s="14"/>
      <c r="G26" s="14"/>
      <c r="H26" s="14"/>
      <c r="I26" s="14"/>
      <c r="J26" s="14"/>
      <c r="K26" s="14"/>
      <c r="L26" s="14"/>
    </row>
  </sheetData>
  <mergeCells count="1">
    <mergeCell ref="A1:D1"/>
  </mergeCells>
  <conditionalFormatting sqref="D2:D1048576">
    <cfRule type="containsText" dxfId="1" priority="2" operator="containsText" text="NO">
      <formula>NOT(ISERROR(SEARCH("NO",D2)))</formula>
    </cfRule>
    <cfRule type="containsText" dxfId="0" priority="1" operator="containsText" text="OK">
      <formula>NOT(ISERROR(SEARCH("OK",D2)))</formula>
    </cfRule>
  </conditionalFormatting>
  <dataValidations count="1">
    <dataValidation type="list" allowBlank="1" showInputMessage="1" showErrorMessage="1" sqref="B4:B13">
      <formula1>$A$16:$A$25</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dimension ref="A1:P27"/>
  <sheetViews>
    <sheetView workbookViewId="0">
      <selection activeCell="E30" sqref="E30"/>
    </sheetView>
  </sheetViews>
  <sheetFormatPr defaultRowHeight="15"/>
  <cols>
    <col min="1" max="1" width="8.140625" style="9" customWidth="1"/>
    <col min="2" max="2" width="9.140625" style="4"/>
    <col min="3" max="3" width="5" customWidth="1"/>
    <col min="5" max="5" width="9.140625" style="4"/>
    <col min="6" max="6" width="5" customWidth="1"/>
  </cols>
  <sheetData>
    <row r="1" spans="1:16" ht="26.25" customHeight="1">
      <c r="A1" s="1" t="s">
        <v>0</v>
      </c>
      <c r="B1" s="82" t="str">
        <f>IF('External Hardware'!$B1="","",'External Hardware'!$B1)</f>
        <v/>
      </c>
      <c r="C1" s="83"/>
      <c r="D1" s="83"/>
      <c r="E1" s="83"/>
      <c r="F1" s="83"/>
      <c r="G1" s="84"/>
      <c r="H1" s="2" t="s">
        <v>1</v>
      </c>
      <c r="I1" s="63" t="str">
        <f>IF('External Hardware'!$I1="","",'External Hardware'!$I1)</f>
        <v/>
      </c>
      <c r="J1" s="15"/>
      <c r="K1" s="15"/>
      <c r="L1" s="15"/>
      <c r="M1" s="15"/>
      <c r="N1" s="15"/>
      <c r="O1" s="15"/>
      <c r="P1" s="15"/>
    </row>
    <row r="2" spans="1:16">
      <c r="A2" s="62"/>
      <c r="B2" s="51"/>
      <c r="C2" s="15"/>
      <c r="D2" s="15"/>
      <c r="E2" s="51"/>
      <c r="F2" s="15"/>
      <c r="G2" s="15"/>
      <c r="H2" s="15"/>
      <c r="I2" s="15"/>
      <c r="J2" s="15"/>
      <c r="K2" s="15"/>
      <c r="L2" s="15"/>
      <c r="M2" s="15"/>
      <c r="N2" s="15"/>
      <c r="O2" s="15"/>
      <c r="P2" s="15"/>
    </row>
    <row r="3" spans="1:16" ht="16.5">
      <c r="A3" s="85" t="s">
        <v>6</v>
      </c>
      <c r="B3" s="85"/>
      <c r="C3" s="15"/>
      <c r="D3" s="86" t="s">
        <v>44</v>
      </c>
      <c r="E3" s="87"/>
      <c r="F3" s="15"/>
      <c r="G3" s="86" t="s">
        <v>31</v>
      </c>
      <c r="H3" s="87"/>
      <c r="I3" s="15"/>
      <c r="J3" s="88" t="s">
        <v>46</v>
      </c>
      <c r="K3" s="88"/>
      <c r="L3" s="15"/>
      <c r="M3" s="15"/>
      <c r="N3" s="15"/>
      <c r="O3" s="15"/>
      <c r="P3" s="15"/>
    </row>
    <row r="4" spans="1:16" ht="25.5">
      <c r="A4" s="43" t="s">
        <v>3</v>
      </c>
      <c r="B4" s="13">
        <f>IF(SUM(B5:B21)=0,0,(15+SUM(B5:B21)))</f>
        <v>0</v>
      </c>
      <c r="C4" s="15"/>
      <c r="D4" s="43" t="s">
        <v>3</v>
      </c>
      <c r="E4" s="13">
        <f>IF(SUM($E5:$E14)=0,0,SUM($E5:$E14))</f>
        <v>0</v>
      </c>
      <c r="F4" s="15"/>
      <c r="G4" s="43" t="s">
        <v>3</v>
      </c>
      <c r="H4" s="13">
        <f>IF(SUM($H5:$H14)=0,0,SUM($H5:$H14))</f>
        <v>0</v>
      </c>
      <c r="I4" s="15"/>
      <c r="J4" s="81">
        <f>AVERAGE(B4,E4,H4)</f>
        <v>0</v>
      </c>
      <c r="K4" s="81"/>
      <c r="L4" s="15"/>
      <c r="M4" s="15"/>
      <c r="N4" s="15"/>
      <c r="O4" s="15"/>
      <c r="P4" s="15"/>
    </row>
    <row r="5" spans="1:16" ht="16.5">
      <c r="A5" s="10">
        <v>1</v>
      </c>
      <c r="B5" s="11">
        <f>IF('External Hardware'!$E6="OK",5,0)</f>
        <v>0</v>
      </c>
      <c r="C5" s="15"/>
      <c r="D5" s="10">
        <v>1</v>
      </c>
      <c r="E5" s="11">
        <f>IF('Internal Match'!$C4="OK",10,0)</f>
        <v>0</v>
      </c>
      <c r="F5" s="15"/>
      <c r="G5" s="10">
        <v>1</v>
      </c>
      <c r="H5" s="11">
        <f>IF('Internal Hardware'!$D4="OK",10,0)</f>
        <v>0</v>
      </c>
      <c r="I5" s="15"/>
      <c r="J5" s="15"/>
      <c r="K5" s="15"/>
      <c r="L5" s="15"/>
      <c r="M5" s="15"/>
      <c r="N5" s="15"/>
      <c r="O5" s="15"/>
      <c r="P5" s="15"/>
    </row>
    <row r="6" spans="1:16" ht="16.5">
      <c r="A6" s="10">
        <v>2</v>
      </c>
      <c r="B6" s="11">
        <f>IF('External Hardware'!$E7="OK",5,0)</f>
        <v>0</v>
      </c>
      <c r="C6" s="15"/>
      <c r="D6" s="10">
        <v>2</v>
      </c>
      <c r="E6" s="11">
        <f>IF('Internal Match'!$F4="OK",10,0)</f>
        <v>0</v>
      </c>
      <c r="F6" s="15"/>
      <c r="G6" s="10">
        <v>2</v>
      </c>
      <c r="H6" s="11">
        <f>IF('Internal Hardware'!$D5="OK",10,0)</f>
        <v>0</v>
      </c>
      <c r="I6" s="15"/>
      <c r="J6" s="15"/>
      <c r="K6" s="15"/>
      <c r="L6" s="15"/>
      <c r="M6" s="15"/>
      <c r="N6" s="15"/>
      <c r="O6" s="15"/>
      <c r="P6" s="15"/>
    </row>
    <row r="7" spans="1:16" ht="16.5">
      <c r="A7" s="10">
        <v>3</v>
      </c>
      <c r="B7" s="11">
        <f>IF('External Hardware'!$J6="OK",5,0)</f>
        <v>0</v>
      </c>
      <c r="C7" s="15"/>
      <c r="D7" s="10">
        <v>3</v>
      </c>
      <c r="E7" s="11">
        <f>IF('Internal Match'!$I4="OK",10,0)</f>
        <v>0</v>
      </c>
      <c r="F7" s="15"/>
      <c r="G7" s="10">
        <v>3</v>
      </c>
      <c r="H7" s="11">
        <f>IF('Internal Hardware'!$D6="OK",10,0)</f>
        <v>0</v>
      </c>
      <c r="I7" s="15"/>
      <c r="J7" s="15"/>
      <c r="K7" s="15"/>
      <c r="L7" s="15"/>
      <c r="M7" s="15"/>
      <c r="N7" s="15"/>
      <c r="O7" s="15"/>
      <c r="P7" s="15"/>
    </row>
    <row r="8" spans="1:16" ht="16.5">
      <c r="A8" s="10">
        <v>4</v>
      </c>
      <c r="B8" s="11">
        <f>IF('External Hardware'!$O6="OK",5,0)</f>
        <v>0</v>
      </c>
      <c r="C8" s="15"/>
      <c r="D8" s="10">
        <v>4</v>
      </c>
      <c r="E8" s="11">
        <f>IF('Internal Match'!$C7="OK",10,0)</f>
        <v>0</v>
      </c>
      <c r="F8" s="15"/>
      <c r="G8" s="10">
        <v>4</v>
      </c>
      <c r="H8" s="11">
        <f>IF('Internal Hardware'!$D7="OK",10,0)</f>
        <v>0</v>
      </c>
      <c r="I8" s="15"/>
      <c r="J8" s="15"/>
      <c r="K8" s="15"/>
      <c r="L8" s="15"/>
      <c r="M8" s="15"/>
      <c r="N8" s="15"/>
      <c r="O8" s="15"/>
      <c r="P8" s="15"/>
    </row>
    <row r="9" spans="1:16" ht="16.5">
      <c r="A9" s="10">
        <v>5</v>
      </c>
      <c r="B9" s="11">
        <f>IF('External Hardware'!$O7="OK",5,0)</f>
        <v>0</v>
      </c>
      <c r="C9" s="15"/>
      <c r="D9" s="10">
        <v>5</v>
      </c>
      <c r="E9" s="11">
        <f>IF('Internal Match'!$F7="OK",10,0)</f>
        <v>0</v>
      </c>
      <c r="F9" s="15"/>
      <c r="G9" s="10">
        <v>5</v>
      </c>
      <c r="H9" s="11">
        <f>IF('Internal Hardware'!$D8="OK",10,0)</f>
        <v>0</v>
      </c>
      <c r="I9" s="15"/>
      <c r="J9" s="15"/>
      <c r="K9" s="15"/>
      <c r="L9" s="15"/>
      <c r="M9" s="15"/>
      <c r="N9" s="15"/>
      <c r="O9" s="15"/>
      <c r="P9" s="15"/>
    </row>
    <row r="10" spans="1:16" ht="16.5">
      <c r="A10" s="10">
        <v>6</v>
      </c>
      <c r="B10" s="11">
        <f>IF('External Hardware'!$E10="OK",5,0)</f>
        <v>0</v>
      </c>
      <c r="C10" s="15"/>
      <c r="D10" s="10">
        <v>6</v>
      </c>
      <c r="E10" s="11">
        <f>IF('Internal Match'!$I7="OK",10,0)</f>
        <v>0</v>
      </c>
      <c r="F10" s="15"/>
      <c r="G10" s="10">
        <v>6</v>
      </c>
      <c r="H10" s="11">
        <f>IF('Internal Hardware'!$D9="OK",10,0)</f>
        <v>0</v>
      </c>
      <c r="I10" s="15"/>
      <c r="J10" s="15"/>
      <c r="K10" s="15"/>
      <c r="L10" s="15"/>
      <c r="M10" s="15"/>
      <c r="N10" s="15"/>
      <c r="O10" s="15"/>
      <c r="P10" s="15"/>
    </row>
    <row r="11" spans="1:16" ht="16.5">
      <c r="A11" s="10">
        <v>7</v>
      </c>
      <c r="B11" s="11">
        <f>IF('External Hardware'!$E11="OK",5,0)</f>
        <v>0</v>
      </c>
      <c r="C11" s="15"/>
      <c r="D11" s="10">
        <v>7</v>
      </c>
      <c r="E11" s="11">
        <f>IF('Internal Match'!$C10="OK",10,0)</f>
        <v>0</v>
      </c>
      <c r="F11" s="15"/>
      <c r="G11" s="10">
        <v>7</v>
      </c>
      <c r="H11" s="11">
        <f>IF('Internal Hardware'!$D10="OK",10,0)</f>
        <v>0</v>
      </c>
      <c r="I11" s="15"/>
      <c r="J11" s="15"/>
      <c r="K11" s="15"/>
      <c r="L11" s="15"/>
      <c r="M11" s="15"/>
      <c r="N11" s="15"/>
      <c r="O11" s="15"/>
      <c r="P11" s="15"/>
    </row>
    <row r="12" spans="1:16" ht="16.5">
      <c r="A12" s="10">
        <v>8</v>
      </c>
      <c r="B12" s="11">
        <f>IF('External Hardware'!$J10="OK",5,0)</f>
        <v>0</v>
      </c>
      <c r="C12" s="15"/>
      <c r="D12" s="10">
        <v>8</v>
      </c>
      <c r="E12" s="11">
        <f>IF('Internal Match'!$F10="OK",10,0)</f>
        <v>0</v>
      </c>
      <c r="F12" s="15"/>
      <c r="G12" s="10">
        <v>8</v>
      </c>
      <c r="H12" s="11">
        <f>IF('Internal Hardware'!$D11="OK",10,0)</f>
        <v>0</v>
      </c>
      <c r="I12" s="15"/>
      <c r="J12" s="15"/>
      <c r="K12" s="15"/>
      <c r="L12" s="15"/>
      <c r="M12" s="15"/>
      <c r="N12" s="15"/>
      <c r="O12" s="15"/>
      <c r="P12" s="15"/>
    </row>
    <row r="13" spans="1:16" ht="16.5">
      <c r="A13" s="10">
        <v>9</v>
      </c>
      <c r="B13" s="11">
        <f>IF('External Hardware'!$J11="OK",5,0)</f>
        <v>0</v>
      </c>
      <c r="C13" s="15"/>
      <c r="D13" s="10">
        <v>9</v>
      </c>
      <c r="E13" s="11">
        <f>IF('Internal Match'!$I10="OK",10,0)</f>
        <v>0</v>
      </c>
      <c r="F13" s="15"/>
      <c r="G13" s="10">
        <v>9</v>
      </c>
      <c r="H13" s="11">
        <f>IF('Internal Hardware'!$D12="OK",10,0)</f>
        <v>0</v>
      </c>
      <c r="I13" s="15"/>
      <c r="J13" s="15"/>
      <c r="K13" s="15"/>
      <c r="L13" s="15"/>
      <c r="M13" s="15"/>
      <c r="N13" s="15"/>
      <c r="O13" s="15"/>
      <c r="P13" s="15"/>
    </row>
    <row r="14" spans="1:16" ht="16.5">
      <c r="A14" s="10">
        <v>10</v>
      </c>
      <c r="B14" s="11">
        <f>IF('External Hardware'!$O10="OK",5,0)</f>
        <v>0</v>
      </c>
      <c r="C14" s="15"/>
      <c r="D14" s="10">
        <v>10</v>
      </c>
      <c r="E14" s="11">
        <f>IF('Internal Match'!$C13="OK",10,0)</f>
        <v>0</v>
      </c>
      <c r="F14" s="15"/>
      <c r="G14" s="10">
        <v>10</v>
      </c>
      <c r="H14" s="11">
        <f>IF('Internal Hardware'!$D13="OK",10,0)</f>
        <v>0</v>
      </c>
      <c r="I14" s="15"/>
      <c r="J14" s="15"/>
      <c r="K14" s="15"/>
      <c r="L14" s="15"/>
      <c r="M14" s="15"/>
      <c r="N14" s="15"/>
      <c r="O14" s="15"/>
      <c r="P14" s="15"/>
    </row>
    <row r="15" spans="1:16" ht="16.5">
      <c r="A15" s="10">
        <v>11</v>
      </c>
      <c r="B15" s="11">
        <f>IF('External Hardware'!$O11="OK",5,0)</f>
        <v>0</v>
      </c>
      <c r="C15" s="15"/>
      <c r="D15" s="15"/>
      <c r="E15" s="51"/>
      <c r="F15" s="15"/>
      <c r="G15" s="15"/>
      <c r="H15" s="15"/>
      <c r="I15" s="15"/>
      <c r="J15" s="15"/>
      <c r="K15" s="15"/>
      <c r="L15" s="15"/>
      <c r="M15" s="15"/>
      <c r="N15" s="15"/>
      <c r="O15" s="15"/>
      <c r="P15" s="15"/>
    </row>
    <row r="16" spans="1:16" ht="16.5">
      <c r="A16" s="10">
        <v>12</v>
      </c>
      <c r="B16" s="11">
        <f>IF('External Hardware'!$E14="OK",5,0)</f>
        <v>0</v>
      </c>
      <c r="C16" s="15"/>
      <c r="D16" s="15"/>
      <c r="E16" s="51"/>
      <c r="F16" s="15"/>
      <c r="G16" s="15"/>
      <c r="H16" s="15"/>
      <c r="I16" s="15"/>
      <c r="J16" s="15"/>
      <c r="K16" s="15"/>
      <c r="L16" s="15"/>
      <c r="M16" s="15"/>
      <c r="N16" s="15"/>
      <c r="O16" s="15"/>
      <c r="P16" s="15"/>
    </row>
    <row r="17" spans="1:16" ht="16.5">
      <c r="A17" s="10">
        <v>13</v>
      </c>
      <c r="B17" s="11">
        <f>IF('External Hardware'!$E15="OK",5,0)</f>
        <v>0</v>
      </c>
      <c r="C17" s="15"/>
      <c r="D17" s="15"/>
      <c r="E17" s="51"/>
      <c r="F17" s="15"/>
      <c r="G17" s="15"/>
      <c r="H17" s="15"/>
      <c r="I17" s="15"/>
      <c r="J17" s="15"/>
      <c r="K17" s="15"/>
      <c r="L17" s="15"/>
      <c r="M17" s="15"/>
      <c r="N17" s="15"/>
      <c r="O17" s="15"/>
      <c r="P17" s="15"/>
    </row>
    <row r="18" spans="1:16" ht="16.5">
      <c r="A18" s="10">
        <v>14</v>
      </c>
      <c r="B18" s="11">
        <f>IF('External Hardware'!$J14="OK",5,0)</f>
        <v>0</v>
      </c>
      <c r="C18" s="15"/>
      <c r="D18" s="15"/>
      <c r="E18" s="51"/>
      <c r="F18" s="15"/>
      <c r="G18" s="15"/>
      <c r="H18" s="15"/>
      <c r="I18" s="15"/>
      <c r="J18" s="15"/>
      <c r="K18" s="15"/>
      <c r="L18" s="15"/>
      <c r="M18" s="15"/>
      <c r="N18" s="15"/>
      <c r="O18" s="15"/>
      <c r="P18" s="15"/>
    </row>
    <row r="19" spans="1:16" ht="16.5">
      <c r="A19" s="10">
        <v>15</v>
      </c>
      <c r="B19" s="11">
        <f>IF('External Hardware'!$J15="OK",5,0)</f>
        <v>0</v>
      </c>
      <c r="C19" s="15"/>
      <c r="D19" s="15"/>
      <c r="E19" s="51"/>
      <c r="F19" s="15"/>
      <c r="G19" s="15"/>
      <c r="H19" s="15"/>
      <c r="I19" s="15"/>
      <c r="J19" s="15"/>
      <c r="K19" s="15"/>
      <c r="L19" s="15"/>
      <c r="M19" s="15"/>
      <c r="N19" s="15"/>
      <c r="O19" s="15"/>
      <c r="P19" s="15"/>
    </row>
    <row r="20" spans="1:16" ht="16.5">
      <c r="A20" s="10">
        <v>16</v>
      </c>
      <c r="B20" s="11">
        <f>IF('External Hardware'!$O14="OK",5,0)</f>
        <v>0</v>
      </c>
      <c r="C20" s="15"/>
      <c r="D20" s="15"/>
      <c r="E20" s="51"/>
      <c r="F20" s="15"/>
      <c r="G20" s="15"/>
      <c r="H20" s="15"/>
      <c r="I20" s="15"/>
      <c r="J20" s="15"/>
      <c r="K20" s="15"/>
      <c r="L20" s="15"/>
      <c r="M20" s="15"/>
      <c r="N20" s="15"/>
      <c r="O20" s="15"/>
      <c r="P20" s="15"/>
    </row>
    <row r="21" spans="1:16" ht="16.5">
      <c r="A21" s="10">
        <v>17</v>
      </c>
      <c r="B21" s="11">
        <f>IF('External Hardware'!$O15="OK",5,0)</f>
        <v>0</v>
      </c>
      <c r="C21" s="15"/>
      <c r="D21" s="15"/>
      <c r="E21" s="51"/>
      <c r="F21" s="15"/>
      <c r="G21" s="15"/>
      <c r="H21" s="15"/>
      <c r="I21" s="15"/>
      <c r="J21" s="15"/>
      <c r="K21" s="15"/>
      <c r="L21" s="15"/>
      <c r="M21" s="15"/>
      <c r="N21" s="15"/>
      <c r="O21" s="15"/>
      <c r="P21" s="15"/>
    </row>
    <row r="22" spans="1:16">
      <c r="A22" s="62"/>
      <c r="B22" s="51"/>
      <c r="C22" s="15"/>
      <c r="D22" s="15"/>
      <c r="E22" s="51"/>
      <c r="F22" s="15"/>
      <c r="G22" s="15"/>
      <c r="H22" s="15"/>
      <c r="I22" s="15"/>
      <c r="J22" s="15"/>
      <c r="K22" s="15"/>
      <c r="L22" s="15"/>
      <c r="M22" s="15"/>
      <c r="N22" s="15"/>
      <c r="O22" s="15"/>
      <c r="P22" s="15"/>
    </row>
    <row r="23" spans="1:16">
      <c r="A23" s="62"/>
      <c r="B23" s="51"/>
      <c r="C23" s="15"/>
      <c r="D23" s="15"/>
      <c r="E23" s="51"/>
      <c r="F23" s="15"/>
      <c r="G23" s="15"/>
      <c r="H23" s="15"/>
      <c r="I23" s="15"/>
      <c r="J23" s="15"/>
      <c r="K23" s="15"/>
      <c r="L23" s="15"/>
      <c r="M23" s="15"/>
      <c r="N23" s="15"/>
      <c r="O23" s="15"/>
      <c r="P23" s="15"/>
    </row>
    <row r="24" spans="1:16">
      <c r="A24" s="62"/>
      <c r="B24" s="51"/>
      <c r="C24" s="15"/>
      <c r="D24" s="15"/>
      <c r="E24" s="51"/>
      <c r="F24" s="15"/>
      <c r="G24" s="15"/>
      <c r="H24" s="15"/>
      <c r="I24" s="15"/>
      <c r="J24" s="15"/>
      <c r="K24" s="15"/>
      <c r="L24" s="15"/>
      <c r="M24" s="15"/>
      <c r="N24" s="15"/>
      <c r="O24" s="15"/>
      <c r="P24" s="15"/>
    </row>
    <row r="25" spans="1:16">
      <c r="A25" s="62"/>
      <c r="B25" s="51"/>
      <c r="C25" s="15"/>
      <c r="D25" s="15"/>
      <c r="E25" s="51"/>
      <c r="F25" s="15"/>
      <c r="G25" s="15"/>
      <c r="H25" s="15"/>
      <c r="I25" s="15"/>
      <c r="J25" s="15"/>
      <c r="K25" s="15"/>
      <c r="L25" s="15"/>
      <c r="M25" s="15"/>
      <c r="N25" s="15"/>
      <c r="O25" s="15"/>
      <c r="P25" s="15"/>
    </row>
    <row r="26" spans="1:16">
      <c r="A26" s="62"/>
      <c r="B26" s="51"/>
      <c r="C26" s="15"/>
      <c r="D26" s="15"/>
      <c r="E26" s="51"/>
      <c r="F26" s="15"/>
      <c r="G26" s="15"/>
      <c r="H26" s="15"/>
      <c r="I26" s="15"/>
      <c r="J26" s="15"/>
      <c r="K26" s="15"/>
      <c r="L26" s="15"/>
      <c r="M26" s="15"/>
      <c r="N26" s="15"/>
      <c r="O26" s="15"/>
      <c r="P26" s="15"/>
    </row>
    <row r="27" spans="1:16">
      <c r="A27" s="62"/>
      <c r="B27" s="51"/>
      <c r="C27" s="15"/>
      <c r="D27" s="15"/>
      <c r="E27" s="51"/>
      <c r="F27" s="15"/>
      <c r="G27" s="15"/>
      <c r="H27" s="15"/>
      <c r="I27" s="15"/>
      <c r="J27" s="15"/>
      <c r="K27" s="15"/>
      <c r="L27" s="15"/>
      <c r="M27" s="15"/>
      <c r="N27" s="15"/>
      <c r="O27" s="15"/>
      <c r="P27" s="15"/>
    </row>
  </sheetData>
  <mergeCells count="6">
    <mergeCell ref="J4:K4"/>
    <mergeCell ref="B1:G1"/>
    <mergeCell ref="A3:B3"/>
    <mergeCell ref="D3:E3"/>
    <mergeCell ref="G3:H3"/>
    <mergeCell ref="J3:K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External Hardware</vt:lpstr>
      <vt:lpstr>Internal Match</vt:lpstr>
      <vt:lpstr>Internal Hardware</vt:lpstr>
      <vt:lpstr>Scorecard</vt:lpstr>
    </vt:vector>
  </TitlesOfParts>
  <Company>BISD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BISD</dc:creator>
  <cp:lastModifiedBy>BISD</cp:lastModifiedBy>
  <dcterms:created xsi:type="dcterms:W3CDTF">2012-01-31T22:41:45Z</dcterms:created>
  <dcterms:modified xsi:type="dcterms:W3CDTF">2012-02-08T14:26:43Z</dcterms:modified>
</cp:coreProperties>
</file>